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ri-file3\Trauma Center\data\JRI Research\Active Projects\JRI Core Battery CATS\Marketing to Outside Agencies\Purchasing Menu &amp; Cost Calculations\"/>
    </mc:Choice>
  </mc:AlternateContent>
  <bookViews>
    <workbookView xWindow="0" yWindow="0" windowWidth="4980" windowHeight="1860"/>
  </bookViews>
  <sheets>
    <sheet name="Year 1 Cost Calculator" sheetId="1" r:id="rId1"/>
    <sheet name="Additional Yrs Cost Calculato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2" l="1"/>
  <c r="F35" i="2"/>
  <c r="F29" i="2"/>
  <c r="F27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31" i="2" l="1"/>
  <c r="F24" i="2"/>
  <c r="F35" i="1"/>
  <c r="F34" i="1"/>
  <c r="F37" i="1" s="1"/>
  <c r="F29" i="1"/>
  <c r="F30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8" i="2" l="1"/>
  <c r="F25" i="1"/>
  <c r="F39" i="1" l="1"/>
  <c r="F38" i="1"/>
</calcChain>
</file>

<file path=xl/sharedStrings.xml><?xml version="1.0" encoding="utf-8"?>
<sst xmlns="http://schemas.openxmlformats.org/spreadsheetml/2006/main" count="103" uniqueCount="58">
  <si>
    <t>Price</t>
  </si>
  <si>
    <t>Number of Clients</t>
  </si>
  <si>
    <t>Number of Admins/Year</t>
  </si>
  <si>
    <t>Clinical Measures</t>
  </si>
  <si>
    <t>(Per administration)</t>
  </si>
  <si>
    <t>(Enter Estimated Value)</t>
  </si>
  <si>
    <t>(Example: Quarterly  = 4)</t>
  </si>
  <si>
    <t>Total</t>
  </si>
  <si>
    <t>A-DES</t>
  </si>
  <si>
    <t>ADI</t>
  </si>
  <si>
    <t>ASR</t>
  </si>
  <si>
    <t>BAM</t>
  </si>
  <si>
    <t>BDI</t>
  </si>
  <si>
    <t>BRIEF-Adult</t>
  </si>
  <si>
    <t>BRIEF 2 Parent</t>
  </si>
  <si>
    <t>BRIEF-Preschool</t>
  </si>
  <si>
    <t>CAM</t>
  </si>
  <si>
    <t>CBCL 1.5 - 5</t>
  </si>
  <si>
    <t>CBCL 6 - 18</t>
  </si>
  <si>
    <t>CDC</t>
  </si>
  <si>
    <t>CDI-2</t>
  </si>
  <si>
    <t>PSI-4-SF</t>
  </si>
  <si>
    <t>RCIL</t>
  </si>
  <si>
    <t>SDoH</t>
  </si>
  <si>
    <t>TSCYC</t>
  </si>
  <si>
    <t>TSI-2</t>
  </si>
  <si>
    <t>UCLA-PTSD-RI</t>
  </si>
  <si>
    <t>SUBTOTAL MEASURES</t>
  </si>
  <si>
    <t>Installation</t>
  </si>
  <si>
    <t>(One Time Fees)</t>
  </si>
  <si>
    <t>Description</t>
  </si>
  <si>
    <t>Initial Set-Up</t>
  </si>
  <si>
    <t>Includes creating program configurations, creating user accounts, software &amp; measure licensing fees, IT configuration</t>
  </si>
  <si>
    <t>Initial Training</t>
  </si>
  <si>
    <t>Cost is for up to 40 individuals then $5 cost for each additional person (Train the Trainer model)</t>
  </si>
  <si>
    <t>Enter Number of inidividuals in addition to 40 personnel:</t>
  </si>
  <si>
    <t>SUBTOTAL INSTALLATION</t>
  </si>
  <si>
    <t xml:space="preserve">Services </t>
  </si>
  <si>
    <t>(Recurring Annual Costs)</t>
  </si>
  <si>
    <t>Number Desired</t>
  </si>
  <si>
    <t>Maitenance &amp; Technical Support</t>
  </si>
  <si>
    <t>NA</t>
  </si>
  <si>
    <t>Outcomes Report</t>
  </si>
  <si>
    <t>Data Pull &amp; Clean</t>
  </si>
  <si>
    <t>Specialized Data Analysis Request</t>
  </si>
  <si>
    <t>Per hour consultant rate (invoiced seperately)</t>
  </si>
  <si>
    <t>SUBTOTAL SERVICES</t>
  </si>
  <si>
    <t>GRAND TOTAL FIRST YEAR</t>
  </si>
  <si>
    <t>GRAND TOTAL SUBSEQUENT YEARS</t>
  </si>
  <si>
    <t># of Admins/Year</t>
  </si>
  <si>
    <t>(Enter Estimated #)</t>
  </si>
  <si>
    <t>Refresher Training</t>
  </si>
  <si>
    <t>Cost is for up to 40 individuals then $5 cost for each additional person</t>
  </si>
  <si>
    <t>(4 hours)</t>
  </si>
  <si>
    <t>Enter Numer of Trainings desired</t>
  </si>
  <si>
    <t>Intensive Clinical Training</t>
  </si>
  <si>
    <t xml:space="preserve">Cost is for up to 40 individuals then $5 cost for each additional person </t>
  </si>
  <si>
    <t>SUBTOTAL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</si>
</sst>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2AADC"/>
        <bgColor indexed="64"/>
      </patternFill>
    </fill>
    <fill>
      <patternFill patternType="solid">
        <fgColor rgb="FFFFFFA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0" borderId="2" xfId="0" applyNumberForma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5" borderId="5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0" fillId="8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1" fillId="3" borderId="11" xfId="0" applyFont="1" applyFill="1" applyBorder="1"/>
    <xf numFmtId="0" fontId="1" fillId="3" borderId="12" xfId="0" applyFont="1" applyFill="1" applyBorder="1" applyAlignment="1">
      <alignment horizontal="center"/>
    </xf>
    <xf numFmtId="0" fontId="0" fillId="2" borderId="13" xfId="0" applyFill="1" applyBorder="1"/>
    <xf numFmtId="164" fontId="0" fillId="2" borderId="14" xfId="0" applyNumberFormat="1" applyFill="1" applyBorder="1" applyAlignment="1">
      <alignment horizontal="center"/>
    </xf>
    <xf numFmtId="0" fontId="0" fillId="0" borderId="13" xfId="0" applyBorder="1"/>
    <xf numFmtId="164" fontId="0" fillId="0" borderId="14" xfId="0" applyNumberFormat="1" applyBorder="1" applyAlignment="1">
      <alignment horizontal="center"/>
    </xf>
    <xf numFmtId="0" fontId="0" fillId="6" borderId="15" xfId="0" applyFill="1" applyBorder="1"/>
    <xf numFmtId="164" fontId="1" fillId="6" borderId="16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9" xfId="0" applyBorder="1" applyAlignment="1">
      <alignment vertical="center"/>
    </xf>
    <xf numFmtId="6" fontId="0" fillId="0" borderId="2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6" borderId="15" xfId="0" applyFill="1" applyBorder="1" applyAlignment="1">
      <alignment vertical="center"/>
    </xf>
    <xf numFmtId="164" fontId="0" fillId="6" borderId="16" xfId="0" applyNumberFormat="1" applyFill="1" applyBorder="1" applyAlignment="1">
      <alignment horizontal="center"/>
    </xf>
    <xf numFmtId="0" fontId="1" fillId="3" borderId="9" xfId="0" applyFont="1" applyFill="1" applyBorder="1" applyAlignment="1">
      <alignment vertical="center"/>
    </xf>
    <xf numFmtId="0" fontId="0" fillId="3" borderId="14" xfId="0" applyFill="1" applyBorder="1" applyAlignment="1">
      <alignment horizontal="center"/>
    </xf>
    <xf numFmtId="0" fontId="0" fillId="3" borderId="17" xfId="0" applyFill="1" applyBorder="1" applyAlignment="1">
      <alignment vertical="center"/>
    </xf>
    <xf numFmtId="164" fontId="0" fillId="0" borderId="20" xfId="0" applyNumberFormat="1" applyBorder="1" applyAlignment="1">
      <alignment horizontal="center"/>
    </xf>
    <xf numFmtId="0" fontId="0" fillId="0" borderId="17" xfId="0" applyBorder="1" applyAlignment="1">
      <alignment vertic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vertical="top" wrapText="1"/>
    </xf>
    <xf numFmtId="164" fontId="0" fillId="2" borderId="18" xfId="0" applyNumberFormat="1" applyFill="1" applyBorder="1" applyAlignment="1">
      <alignment horizontal="center"/>
    </xf>
    <xf numFmtId="0" fontId="0" fillId="7" borderId="21" xfId="0" applyFill="1" applyBorder="1"/>
    <xf numFmtId="164" fontId="0" fillId="7" borderId="22" xfId="0" applyNumberFormat="1" applyFill="1" applyBorder="1" applyAlignment="1">
      <alignment horizontal="center"/>
    </xf>
    <xf numFmtId="0" fontId="0" fillId="5" borderId="21" xfId="0" applyFill="1" applyBorder="1"/>
    <xf numFmtId="164" fontId="0" fillId="5" borderId="22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9" xfId="0" applyBorder="1" applyAlignment="1">
      <alignment wrapText="1" shrinkToFit="1"/>
    </xf>
    <xf numFmtId="0" fontId="2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0" fillId="8" borderId="24" xfId="0" applyFill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164" fontId="0" fillId="0" borderId="12" xfId="0" applyNumberFormat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164" fontId="0" fillId="6" borderId="12" xfId="0" applyNumberForma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 wrapText="1"/>
    </xf>
    <xf numFmtId="0" fontId="0" fillId="0" borderId="17" xfId="0" applyBorder="1" applyAlignment="1">
      <alignment vertical="center" wrapText="1"/>
    </xf>
    <xf numFmtId="8" fontId="0" fillId="0" borderId="23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3"/>
      <color rgb="FF72A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0</xdr:rowOff>
    </xdr:from>
    <xdr:to>
      <xdr:col>4</xdr:col>
      <xdr:colOff>66675</xdr:colOff>
      <xdr:row>2</xdr:row>
      <xdr:rowOff>187695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5" y="0"/>
          <a:ext cx="1562100" cy="5686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0</xdr:rowOff>
    </xdr:from>
    <xdr:to>
      <xdr:col>4</xdr:col>
      <xdr:colOff>212725</xdr:colOff>
      <xdr:row>1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7275" y="0"/>
          <a:ext cx="1689100" cy="527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22" workbookViewId="0">
      <selection activeCell="J28" sqref="J28"/>
    </sheetView>
  </sheetViews>
  <sheetFormatPr defaultRowHeight="14.5" x14ac:dyDescent="0.35"/>
  <cols>
    <col min="1" max="1" width="6" customWidth="1"/>
    <col min="2" max="2" width="16.54296875" customWidth="1"/>
    <col min="3" max="3" width="19.1796875" style="1" customWidth="1"/>
    <col min="4" max="4" width="20.81640625" style="1" customWidth="1"/>
    <col min="5" max="5" width="22.81640625" style="1" customWidth="1"/>
    <col min="6" max="6" width="10.1796875" style="1" bestFit="1" customWidth="1"/>
    <col min="7" max="7" width="5.81640625" customWidth="1"/>
  </cols>
  <sheetData>
    <row r="1" spans="1:7" x14ac:dyDescent="0.35">
      <c r="A1" s="32"/>
      <c r="B1" s="32"/>
      <c r="C1" s="33"/>
      <c r="D1" s="33"/>
      <c r="E1" s="33"/>
      <c r="F1" s="33"/>
      <c r="G1" s="32"/>
    </row>
    <row r="2" spans="1:7" x14ac:dyDescent="0.35">
      <c r="A2" s="32"/>
      <c r="B2" s="32"/>
      <c r="C2" s="33"/>
      <c r="D2" s="33"/>
      <c r="E2" s="33"/>
      <c r="F2" s="33"/>
      <c r="G2" s="32"/>
    </row>
    <row r="3" spans="1:7" ht="15" thickBot="1" x14ac:dyDescent="0.4">
      <c r="A3" s="32"/>
      <c r="B3" s="32"/>
      <c r="C3" s="33"/>
      <c r="D3" s="33"/>
      <c r="E3" s="33"/>
      <c r="F3" s="33"/>
      <c r="G3" s="32"/>
    </row>
    <row r="4" spans="1:7" x14ac:dyDescent="0.35">
      <c r="A4" s="32"/>
      <c r="B4" s="35"/>
      <c r="C4" s="13" t="s">
        <v>0</v>
      </c>
      <c r="D4" s="13" t="s">
        <v>1</v>
      </c>
      <c r="E4" s="13" t="s">
        <v>2</v>
      </c>
      <c r="F4" s="36"/>
      <c r="G4" s="32"/>
    </row>
    <row r="5" spans="1:7" ht="15" thickBot="1" x14ac:dyDescent="0.4">
      <c r="A5" s="32"/>
      <c r="B5" s="37" t="s">
        <v>3</v>
      </c>
      <c r="C5" s="12" t="s">
        <v>4</v>
      </c>
      <c r="D5" s="3" t="s">
        <v>5</v>
      </c>
      <c r="E5" s="3" t="s">
        <v>6</v>
      </c>
      <c r="F5" s="38" t="s">
        <v>7</v>
      </c>
      <c r="G5" s="32"/>
    </row>
    <row r="6" spans="1:7" ht="15" thickBot="1" x14ac:dyDescent="0.4">
      <c r="A6" s="32"/>
      <c r="B6" s="39" t="s">
        <v>8</v>
      </c>
      <c r="C6" s="4">
        <v>0</v>
      </c>
      <c r="D6" s="31"/>
      <c r="E6" s="31"/>
      <c r="F6" s="40">
        <f t="shared" ref="F6:F23" si="0">(C6*D6*E6)</f>
        <v>0</v>
      </c>
      <c r="G6" s="32"/>
    </row>
    <row r="7" spans="1:7" ht="15" thickBot="1" x14ac:dyDescent="0.4">
      <c r="A7" s="32"/>
      <c r="B7" s="41" t="s">
        <v>9</v>
      </c>
      <c r="C7" s="2">
        <v>0</v>
      </c>
      <c r="D7" s="31"/>
      <c r="E7" s="31"/>
      <c r="F7" s="42">
        <f t="shared" si="0"/>
        <v>0</v>
      </c>
      <c r="G7" s="32"/>
    </row>
    <row r="8" spans="1:7" ht="15" thickBot="1" x14ac:dyDescent="0.4">
      <c r="A8" s="32"/>
      <c r="B8" s="39" t="s">
        <v>10</v>
      </c>
      <c r="C8" s="4">
        <v>0.67</v>
      </c>
      <c r="D8" s="31"/>
      <c r="E8" s="31"/>
      <c r="F8" s="40">
        <f t="shared" si="0"/>
        <v>0</v>
      </c>
      <c r="G8" s="32"/>
    </row>
    <row r="9" spans="1:7" ht="15" thickBot="1" x14ac:dyDescent="0.4">
      <c r="A9" s="32"/>
      <c r="B9" s="41" t="s">
        <v>11</v>
      </c>
      <c r="C9" s="2">
        <v>0</v>
      </c>
      <c r="D9" s="31"/>
      <c r="E9" s="31"/>
      <c r="F9" s="42">
        <f t="shared" si="0"/>
        <v>0</v>
      </c>
      <c r="G9" s="32"/>
    </row>
    <row r="10" spans="1:7" ht="15" thickBot="1" x14ac:dyDescent="0.4">
      <c r="A10" s="32"/>
      <c r="B10" s="39" t="s">
        <v>12</v>
      </c>
      <c r="C10" s="4">
        <v>4.25</v>
      </c>
      <c r="D10" s="31"/>
      <c r="E10" s="31"/>
      <c r="F10" s="40">
        <f t="shared" si="0"/>
        <v>0</v>
      </c>
      <c r="G10" s="32"/>
    </row>
    <row r="11" spans="1:7" ht="15" thickBot="1" x14ac:dyDescent="0.4">
      <c r="A11" s="32"/>
      <c r="B11" s="41" t="s">
        <v>13</v>
      </c>
      <c r="C11" s="2">
        <v>7.7</v>
      </c>
      <c r="D11" s="31"/>
      <c r="E11" s="31"/>
      <c r="F11" s="42">
        <f t="shared" si="0"/>
        <v>0</v>
      </c>
      <c r="G11" s="32"/>
    </row>
    <row r="12" spans="1:7" ht="15" thickBot="1" x14ac:dyDescent="0.4">
      <c r="A12" s="32"/>
      <c r="B12" s="39" t="s">
        <v>14</v>
      </c>
      <c r="C12" s="4">
        <v>8</v>
      </c>
      <c r="D12" s="31"/>
      <c r="E12" s="31"/>
      <c r="F12" s="40">
        <f t="shared" si="0"/>
        <v>0</v>
      </c>
      <c r="G12" s="32"/>
    </row>
    <row r="13" spans="1:7" ht="15" thickBot="1" x14ac:dyDescent="0.4">
      <c r="A13" s="32"/>
      <c r="B13" s="41" t="s">
        <v>15</v>
      </c>
      <c r="C13" s="90">
        <v>7.4</v>
      </c>
      <c r="D13" s="31"/>
      <c r="E13" s="31"/>
      <c r="F13" s="42">
        <f t="shared" si="0"/>
        <v>0</v>
      </c>
      <c r="G13" s="32"/>
    </row>
    <row r="14" spans="1:7" ht="15" thickBot="1" x14ac:dyDescent="0.4">
      <c r="A14" s="32"/>
      <c r="B14" s="39" t="s">
        <v>16</v>
      </c>
      <c r="C14" s="4">
        <v>0</v>
      </c>
      <c r="D14" s="31"/>
      <c r="E14" s="31"/>
      <c r="F14" s="40">
        <f t="shared" si="0"/>
        <v>0</v>
      </c>
      <c r="G14" s="32"/>
    </row>
    <row r="15" spans="1:7" ht="15" thickBot="1" x14ac:dyDescent="0.4">
      <c r="A15" s="32"/>
      <c r="B15" s="41" t="s">
        <v>17</v>
      </c>
      <c r="C15" s="2">
        <v>0.67</v>
      </c>
      <c r="D15" s="31"/>
      <c r="E15" s="31"/>
      <c r="F15" s="42">
        <f t="shared" si="0"/>
        <v>0</v>
      </c>
      <c r="G15" s="32"/>
    </row>
    <row r="16" spans="1:7" ht="15" thickBot="1" x14ac:dyDescent="0.4">
      <c r="A16" s="32"/>
      <c r="B16" s="39" t="s">
        <v>18</v>
      </c>
      <c r="C16" s="4">
        <v>0.67</v>
      </c>
      <c r="D16" s="31"/>
      <c r="E16" s="31"/>
      <c r="F16" s="40">
        <f t="shared" si="0"/>
        <v>0</v>
      </c>
      <c r="G16" s="32"/>
    </row>
    <row r="17" spans="1:7" ht="15" thickBot="1" x14ac:dyDescent="0.4">
      <c r="A17" s="32"/>
      <c r="B17" s="41" t="s">
        <v>19</v>
      </c>
      <c r="C17" s="2">
        <v>0</v>
      </c>
      <c r="D17" s="31"/>
      <c r="E17" s="31"/>
      <c r="F17" s="42">
        <f t="shared" si="0"/>
        <v>0</v>
      </c>
      <c r="G17" s="32"/>
    </row>
    <row r="18" spans="1:7" ht="15" thickBot="1" x14ac:dyDescent="0.4">
      <c r="A18" s="32"/>
      <c r="B18" s="39" t="s">
        <v>20</v>
      </c>
      <c r="C18" s="4">
        <v>3.5</v>
      </c>
      <c r="D18" s="31"/>
      <c r="E18" s="31"/>
      <c r="F18" s="40">
        <f t="shared" si="0"/>
        <v>0</v>
      </c>
      <c r="G18" s="32"/>
    </row>
    <row r="19" spans="1:7" ht="15" thickBot="1" x14ac:dyDescent="0.4">
      <c r="A19" s="32"/>
      <c r="B19" s="41" t="s">
        <v>21</v>
      </c>
      <c r="C19" s="2">
        <v>4</v>
      </c>
      <c r="D19" s="31"/>
      <c r="E19" s="31"/>
      <c r="F19" s="42">
        <f t="shared" si="0"/>
        <v>0</v>
      </c>
      <c r="G19" s="32"/>
    </row>
    <row r="20" spans="1:7" ht="15" thickBot="1" x14ac:dyDescent="0.4">
      <c r="A20" s="32"/>
      <c r="B20" s="39" t="s">
        <v>22</v>
      </c>
      <c r="C20" s="4">
        <v>0</v>
      </c>
      <c r="D20" s="31"/>
      <c r="E20" s="31"/>
      <c r="F20" s="40">
        <f t="shared" si="0"/>
        <v>0</v>
      </c>
      <c r="G20" s="32"/>
    </row>
    <row r="21" spans="1:7" ht="15" thickBot="1" x14ac:dyDescent="0.4">
      <c r="A21" s="32"/>
      <c r="B21" s="41" t="s">
        <v>23</v>
      </c>
      <c r="C21" s="2">
        <v>0</v>
      </c>
      <c r="D21" s="31"/>
      <c r="E21" s="31"/>
      <c r="F21" s="42">
        <f t="shared" si="0"/>
        <v>0</v>
      </c>
      <c r="G21" s="32"/>
    </row>
    <row r="22" spans="1:7" ht="15" thickBot="1" x14ac:dyDescent="0.4">
      <c r="A22" s="32"/>
      <c r="B22" s="39" t="s">
        <v>24</v>
      </c>
      <c r="C22" s="4">
        <v>10</v>
      </c>
      <c r="D22" s="31"/>
      <c r="E22" s="31"/>
      <c r="F22" s="40">
        <f t="shared" si="0"/>
        <v>0</v>
      </c>
      <c r="G22" s="32"/>
    </row>
    <row r="23" spans="1:7" ht="15" thickBot="1" x14ac:dyDescent="0.4">
      <c r="A23" s="32"/>
      <c r="B23" s="41" t="s">
        <v>25</v>
      </c>
      <c r="C23" s="2">
        <v>9.6999999999999993</v>
      </c>
      <c r="D23" s="31"/>
      <c r="E23" s="31"/>
      <c r="F23" s="42">
        <f t="shared" si="0"/>
        <v>0</v>
      </c>
      <c r="G23" s="32"/>
    </row>
    <row r="24" spans="1:7" ht="15" thickBot="1" x14ac:dyDescent="0.4">
      <c r="A24" s="32"/>
      <c r="B24" s="39" t="s">
        <v>26</v>
      </c>
      <c r="C24" s="4">
        <v>0</v>
      </c>
      <c r="D24" s="31"/>
      <c r="E24" s="31"/>
      <c r="F24" s="40">
        <f>C24</f>
        <v>0</v>
      </c>
      <c r="G24" s="32"/>
    </row>
    <row r="25" spans="1:7" ht="15" thickBot="1" x14ac:dyDescent="0.4">
      <c r="A25" s="32"/>
      <c r="B25" s="43"/>
      <c r="C25" s="20"/>
      <c r="D25" s="28"/>
      <c r="E25" s="29" t="s">
        <v>27</v>
      </c>
      <c r="F25" s="44">
        <f>SUM(F6:F24)</f>
        <v>0</v>
      </c>
      <c r="G25" s="32"/>
    </row>
    <row r="26" spans="1:7" x14ac:dyDescent="0.35">
      <c r="A26" s="32"/>
      <c r="B26" s="45" t="s">
        <v>28</v>
      </c>
      <c r="C26" s="3"/>
      <c r="D26" s="3"/>
      <c r="E26" s="9"/>
      <c r="F26" s="46"/>
      <c r="G26" s="32"/>
    </row>
    <row r="27" spans="1:7" x14ac:dyDescent="0.35">
      <c r="A27" s="32"/>
      <c r="B27" s="47" t="s">
        <v>29</v>
      </c>
      <c r="C27" s="10" t="s">
        <v>30</v>
      </c>
      <c r="D27" s="10"/>
      <c r="E27" s="11"/>
      <c r="F27" s="48"/>
      <c r="G27" s="32"/>
    </row>
    <row r="28" spans="1:7" ht="61.5" customHeight="1" thickBot="1" x14ac:dyDescent="0.4">
      <c r="A28" s="32"/>
      <c r="B28" s="49" t="s">
        <v>31</v>
      </c>
      <c r="C28" s="34" t="s">
        <v>32</v>
      </c>
      <c r="D28" s="14"/>
      <c r="E28" s="16"/>
      <c r="F28" s="50">
        <v>2800</v>
      </c>
      <c r="G28" s="32"/>
    </row>
    <row r="29" spans="1:7" ht="48.75" customHeight="1" thickBot="1" x14ac:dyDescent="0.4">
      <c r="A29" s="32"/>
      <c r="B29" s="49" t="s">
        <v>33</v>
      </c>
      <c r="C29" s="34" t="s">
        <v>34</v>
      </c>
      <c r="D29" s="67" t="s">
        <v>35</v>
      </c>
      <c r="E29" s="30"/>
      <c r="F29" s="51">
        <f>(E29*5)+300</f>
        <v>300</v>
      </c>
      <c r="G29" s="32"/>
    </row>
    <row r="30" spans="1:7" ht="14.25" customHeight="1" thickBot="1" x14ac:dyDescent="0.4">
      <c r="A30" s="32"/>
      <c r="B30" s="52"/>
      <c r="C30" s="20"/>
      <c r="D30" s="20"/>
      <c r="E30" s="23" t="s">
        <v>36</v>
      </c>
      <c r="F30" s="53">
        <f>SUM(F28:F29)</f>
        <v>3100</v>
      </c>
      <c r="G30" s="32"/>
    </row>
    <row r="31" spans="1:7" x14ac:dyDescent="0.35">
      <c r="A31" s="32"/>
      <c r="B31" s="54" t="s">
        <v>37</v>
      </c>
      <c r="C31" s="15"/>
      <c r="D31" s="15"/>
      <c r="E31" s="15"/>
      <c r="F31" s="55"/>
      <c r="G31" s="32"/>
    </row>
    <row r="32" spans="1:7" x14ac:dyDescent="0.35">
      <c r="A32" s="32"/>
      <c r="B32" s="56" t="s">
        <v>38</v>
      </c>
      <c r="C32" s="11"/>
      <c r="D32" s="11" t="s">
        <v>0</v>
      </c>
      <c r="E32" s="11" t="s">
        <v>39</v>
      </c>
      <c r="F32" s="48"/>
      <c r="G32" s="32"/>
    </row>
    <row r="33" spans="1:7" ht="15" thickBot="1" x14ac:dyDescent="0.4">
      <c r="A33" s="32"/>
      <c r="B33" s="49" t="s">
        <v>40</v>
      </c>
      <c r="C33" s="7"/>
      <c r="D33" s="8">
        <v>3000</v>
      </c>
      <c r="E33" s="16" t="s">
        <v>41</v>
      </c>
      <c r="F33" s="57">
        <v>3000</v>
      </c>
      <c r="G33" s="32"/>
    </row>
    <row r="34" spans="1:7" ht="15" thickBot="1" x14ac:dyDescent="0.4">
      <c r="A34" s="32"/>
      <c r="B34" s="58" t="s">
        <v>42</v>
      </c>
      <c r="C34" s="6"/>
      <c r="D34" s="5">
        <v>2500</v>
      </c>
      <c r="E34" s="31"/>
      <c r="F34" s="59">
        <f>D34*E34</f>
        <v>0</v>
      </c>
      <c r="G34" s="32"/>
    </row>
    <row r="35" spans="1:7" ht="15" thickBot="1" x14ac:dyDescent="0.4">
      <c r="A35" s="32"/>
      <c r="B35" s="60" t="s">
        <v>43</v>
      </c>
      <c r="C35" s="6"/>
      <c r="D35" s="17">
        <v>100</v>
      </c>
      <c r="E35" s="31"/>
      <c r="F35" s="59">
        <f>D35*E35</f>
        <v>0</v>
      </c>
      <c r="G35" s="32"/>
    </row>
    <row r="36" spans="1:7" ht="27.75" customHeight="1" x14ac:dyDescent="0.35">
      <c r="A36" s="32"/>
      <c r="B36" s="61" t="s">
        <v>44</v>
      </c>
      <c r="C36" s="6"/>
      <c r="D36" s="18" t="s">
        <v>45</v>
      </c>
      <c r="E36" s="19"/>
      <c r="F36" s="62"/>
      <c r="G36" s="32"/>
    </row>
    <row r="37" spans="1:7" ht="15" thickBot="1" x14ac:dyDescent="0.4">
      <c r="A37" s="32"/>
      <c r="B37" s="43"/>
      <c r="C37" s="20"/>
      <c r="D37" s="21"/>
      <c r="E37" s="22" t="s">
        <v>46</v>
      </c>
      <c r="F37" s="53">
        <f>SUM(F33:F35)</f>
        <v>3000</v>
      </c>
      <c r="G37" s="32"/>
    </row>
    <row r="38" spans="1:7" ht="15" thickBot="1" x14ac:dyDescent="0.4">
      <c r="A38" s="32"/>
      <c r="B38" s="63"/>
      <c r="C38" s="24"/>
      <c r="D38" s="24"/>
      <c r="E38" s="25" t="s">
        <v>47</v>
      </c>
      <c r="F38" s="64">
        <f>F25+F30+F37</f>
        <v>6100</v>
      </c>
      <c r="G38" s="32"/>
    </row>
    <row r="39" spans="1:7" ht="15" thickBot="1" x14ac:dyDescent="0.4">
      <c r="A39" s="32"/>
      <c r="B39" s="65"/>
      <c r="C39" s="26"/>
      <c r="D39" s="26"/>
      <c r="E39" s="27" t="s">
        <v>48</v>
      </c>
      <c r="F39" s="66">
        <f>F25+F37</f>
        <v>3000</v>
      </c>
      <c r="G39" s="32"/>
    </row>
    <row r="40" spans="1:7" x14ac:dyDescent="0.35">
      <c r="F40" s="2"/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7" workbookViewId="0">
      <selection activeCell="I19" sqref="I19"/>
    </sheetView>
  </sheetViews>
  <sheetFormatPr defaultRowHeight="14.5" x14ac:dyDescent="0.35"/>
  <cols>
    <col min="1" max="1" width="6.26953125" customWidth="1"/>
    <col min="2" max="2" width="15.1796875" customWidth="1"/>
    <col min="3" max="3" width="16.54296875" customWidth="1"/>
    <col min="4" max="4" width="16.453125" customWidth="1"/>
    <col min="5" max="5" width="18.81640625" customWidth="1"/>
    <col min="7" max="7" width="6.26953125" customWidth="1"/>
  </cols>
  <sheetData>
    <row r="1" spans="1:10" x14ac:dyDescent="0.35">
      <c r="A1" s="32"/>
      <c r="B1" s="32"/>
      <c r="C1" s="33"/>
      <c r="D1" s="33"/>
      <c r="E1" s="33"/>
      <c r="F1" s="33"/>
      <c r="G1" s="32"/>
    </row>
    <row r="2" spans="1:10" ht="28" customHeight="1" thickBot="1" x14ac:dyDescent="0.4">
      <c r="A2" s="32"/>
      <c r="B2" s="32"/>
      <c r="C2" s="33"/>
      <c r="D2" s="33"/>
      <c r="E2" s="33"/>
      <c r="F2" s="33"/>
      <c r="G2" s="32"/>
    </row>
    <row r="3" spans="1:10" ht="22.5" customHeight="1" x14ac:dyDescent="0.35">
      <c r="A3" s="32"/>
      <c r="B3" s="35"/>
      <c r="C3" s="13" t="s">
        <v>0</v>
      </c>
      <c r="D3" s="13" t="s">
        <v>1</v>
      </c>
      <c r="E3" s="13" t="s">
        <v>49</v>
      </c>
      <c r="F3" s="36"/>
      <c r="G3" s="32"/>
    </row>
    <row r="4" spans="1:10" ht="16" customHeight="1" thickBot="1" x14ac:dyDescent="0.4">
      <c r="A4" s="32"/>
      <c r="B4" s="37" t="s">
        <v>3</v>
      </c>
      <c r="C4" s="68" t="s">
        <v>4</v>
      </c>
      <c r="D4" s="69" t="s">
        <v>50</v>
      </c>
      <c r="E4" s="69" t="s">
        <v>6</v>
      </c>
      <c r="F4" s="38" t="s">
        <v>7</v>
      </c>
      <c r="G4" s="32"/>
    </row>
    <row r="5" spans="1:10" ht="15" thickBot="1" x14ac:dyDescent="0.4">
      <c r="A5" s="32"/>
      <c r="B5" s="39" t="s">
        <v>8</v>
      </c>
      <c r="C5" s="4">
        <v>0</v>
      </c>
      <c r="D5" s="31"/>
      <c r="E5" s="31"/>
      <c r="F5" s="40">
        <f t="shared" ref="F5:F22" si="0">(C5*D5*E5)</f>
        <v>0</v>
      </c>
      <c r="G5" s="32"/>
    </row>
    <row r="6" spans="1:10" ht="15" thickBot="1" x14ac:dyDescent="0.4">
      <c r="A6" s="32"/>
      <c r="B6" s="41" t="s">
        <v>9</v>
      </c>
      <c r="C6" s="2">
        <v>0</v>
      </c>
      <c r="D6" s="31"/>
      <c r="E6" s="31"/>
      <c r="F6" s="42">
        <f t="shared" si="0"/>
        <v>0</v>
      </c>
      <c r="G6" s="32"/>
    </row>
    <row r="7" spans="1:10" ht="15" thickBot="1" x14ac:dyDescent="0.4">
      <c r="A7" s="32"/>
      <c r="B7" s="39" t="s">
        <v>10</v>
      </c>
      <c r="C7" s="4">
        <v>0.67</v>
      </c>
      <c r="D7" s="31"/>
      <c r="E7" s="31"/>
      <c r="F7" s="40">
        <f t="shared" si="0"/>
        <v>0</v>
      </c>
      <c r="G7" s="32"/>
    </row>
    <row r="8" spans="1:10" ht="15" thickBot="1" x14ac:dyDescent="0.4">
      <c r="A8" s="32"/>
      <c r="B8" s="41" t="s">
        <v>11</v>
      </c>
      <c r="C8" s="2">
        <v>0</v>
      </c>
      <c r="D8" s="31"/>
      <c r="E8" s="31"/>
      <c r="F8" s="42">
        <f t="shared" si="0"/>
        <v>0</v>
      </c>
      <c r="G8" s="32"/>
    </row>
    <row r="9" spans="1:10" ht="15" thickBot="1" x14ac:dyDescent="0.4">
      <c r="A9" s="32"/>
      <c r="B9" s="39" t="s">
        <v>12</v>
      </c>
      <c r="C9" s="4">
        <v>4.25</v>
      </c>
      <c r="D9" s="31"/>
      <c r="E9" s="31"/>
      <c r="F9" s="40">
        <f t="shared" si="0"/>
        <v>0</v>
      </c>
      <c r="G9" s="32"/>
    </row>
    <row r="10" spans="1:10" ht="15" thickBot="1" x14ac:dyDescent="0.4">
      <c r="A10" s="32"/>
      <c r="B10" s="41" t="s">
        <v>13</v>
      </c>
      <c r="C10" s="2">
        <v>7.7</v>
      </c>
      <c r="D10" s="31"/>
      <c r="E10" s="31"/>
      <c r="F10" s="42">
        <f t="shared" si="0"/>
        <v>0</v>
      </c>
      <c r="G10" s="32"/>
    </row>
    <row r="11" spans="1:10" ht="15" thickBot="1" x14ac:dyDescent="0.4">
      <c r="A11" s="32"/>
      <c r="B11" s="39" t="s">
        <v>14</v>
      </c>
      <c r="C11" s="4">
        <v>8</v>
      </c>
      <c r="D11" s="31"/>
      <c r="E11" s="31"/>
      <c r="F11" s="40">
        <f t="shared" si="0"/>
        <v>0</v>
      </c>
      <c r="G11" s="32"/>
    </row>
    <row r="12" spans="1:10" ht="15" thickBot="1" x14ac:dyDescent="0.4">
      <c r="A12" s="32"/>
      <c r="B12" s="41" t="s">
        <v>15</v>
      </c>
      <c r="C12" s="2">
        <v>7.4</v>
      </c>
      <c r="D12" s="31"/>
      <c r="E12" s="31"/>
      <c r="F12" s="42">
        <f t="shared" si="0"/>
        <v>0</v>
      </c>
      <c r="G12" s="32"/>
    </row>
    <row r="13" spans="1:10" ht="15" thickBot="1" x14ac:dyDescent="0.4">
      <c r="A13" s="32"/>
      <c r="B13" s="39" t="s">
        <v>16</v>
      </c>
      <c r="C13" s="4">
        <v>0</v>
      </c>
      <c r="D13" s="31"/>
      <c r="E13" s="31"/>
      <c r="F13" s="40">
        <f t="shared" si="0"/>
        <v>0</v>
      </c>
      <c r="G13" s="32"/>
    </row>
    <row r="14" spans="1:10" ht="15" thickBot="1" x14ac:dyDescent="0.4">
      <c r="A14" s="32"/>
      <c r="B14" s="41" t="s">
        <v>17</v>
      </c>
      <c r="C14" s="2">
        <v>0.67</v>
      </c>
      <c r="D14" s="31"/>
      <c r="E14" s="31"/>
      <c r="F14" s="42">
        <f t="shared" si="0"/>
        <v>0</v>
      </c>
      <c r="G14" s="32"/>
    </row>
    <row r="15" spans="1:10" ht="15" thickBot="1" x14ac:dyDescent="0.4">
      <c r="A15" s="32"/>
      <c r="B15" s="39" t="s">
        <v>18</v>
      </c>
      <c r="C15" s="4">
        <v>0.67</v>
      </c>
      <c r="D15" s="31"/>
      <c r="E15" s="31"/>
      <c r="F15" s="40">
        <f t="shared" si="0"/>
        <v>0</v>
      </c>
      <c r="G15" s="32"/>
    </row>
    <row r="16" spans="1:10" ht="15" thickBot="1" x14ac:dyDescent="0.4">
      <c r="A16" s="32"/>
      <c r="B16" s="41" t="s">
        <v>19</v>
      </c>
      <c r="C16" s="2">
        <v>0</v>
      </c>
      <c r="D16" s="31"/>
      <c r="E16" s="31"/>
      <c r="F16" s="42">
        <f t="shared" si="0"/>
        <v>0</v>
      </c>
      <c r="G16" s="32"/>
      <c r="J16">
        <v>0</v>
      </c>
    </row>
    <row r="17" spans="1:7" ht="15" thickBot="1" x14ac:dyDescent="0.4">
      <c r="A17" s="32"/>
      <c r="B17" s="39" t="s">
        <v>20</v>
      </c>
      <c r="C17" s="4">
        <v>3.5</v>
      </c>
      <c r="D17" s="31"/>
      <c r="E17" s="31"/>
      <c r="F17" s="40">
        <f t="shared" si="0"/>
        <v>0</v>
      </c>
      <c r="G17" s="32"/>
    </row>
    <row r="18" spans="1:7" ht="15" thickBot="1" x14ac:dyDescent="0.4">
      <c r="A18" s="32"/>
      <c r="B18" s="41" t="s">
        <v>21</v>
      </c>
      <c r="C18" s="2">
        <v>4.8</v>
      </c>
      <c r="D18" s="31"/>
      <c r="E18" s="31"/>
      <c r="F18" s="42">
        <f t="shared" si="0"/>
        <v>0</v>
      </c>
      <c r="G18" s="32"/>
    </row>
    <row r="19" spans="1:7" ht="15" thickBot="1" x14ac:dyDescent="0.4">
      <c r="A19" s="32"/>
      <c r="B19" s="39" t="s">
        <v>22</v>
      </c>
      <c r="C19" s="4">
        <v>0</v>
      </c>
      <c r="D19" s="31"/>
      <c r="E19" s="31"/>
      <c r="F19" s="40">
        <f t="shared" si="0"/>
        <v>0</v>
      </c>
      <c r="G19" s="32"/>
    </row>
    <row r="20" spans="1:7" ht="15" thickBot="1" x14ac:dyDescent="0.4">
      <c r="A20" s="32"/>
      <c r="B20" s="41" t="s">
        <v>23</v>
      </c>
      <c r="C20" s="2">
        <v>0</v>
      </c>
      <c r="D20" s="31"/>
      <c r="E20" s="31"/>
      <c r="F20" s="42">
        <f t="shared" si="0"/>
        <v>0</v>
      </c>
      <c r="G20" s="32"/>
    </row>
    <row r="21" spans="1:7" ht="15" thickBot="1" x14ac:dyDescent="0.4">
      <c r="A21" s="32"/>
      <c r="B21" s="39" t="s">
        <v>24</v>
      </c>
      <c r="C21" s="4">
        <v>10</v>
      </c>
      <c r="D21" s="31"/>
      <c r="E21" s="31"/>
      <c r="F21" s="40">
        <f t="shared" si="0"/>
        <v>0</v>
      </c>
      <c r="G21" s="32"/>
    </row>
    <row r="22" spans="1:7" ht="15" thickBot="1" x14ac:dyDescent="0.4">
      <c r="A22" s="32"/>
      <c r="B22" s="41" t="s">
        <v>25</v>
      </c>
      <c r="C22" s="2">
        <v>9.6999999999999993</v>
      </c>
      <c r="D22" s="31"/>
      <c r="E22" s="31"/>
      <c r="F22" s="42">
        <f t="shared" si="0"/>
        <v>0</v>
      </c>
      <c r="G22" s="32"/>
    </row>
    <row r="23" spans="1:7" ht="15" thickBot="1" x14ac:dyDescent="0.4">
      <c r="A23" s="32"/>
      <c r="B23" s="39" t="s">
        <v>26</v>
      </c>
      <c r="C23" s="4">
        <v>0</v>
      </c>
      <c r="D23" s="31"/>
      <c r="E23" s="31"/>
      <c r="F23" s="40">
        <f>C23</f>
        <v>0</v>
      </c>
      <c r="G23" s="32"/>
    </row>
    <row r="24" spans="1:7" ht="15" thickBot="1" x14ac:dyDescent="0.4">
      <c r="A24" s="32"/>
      <c r="B24" s="43"/>
      <c r="C24" s="20"/>
      <c r="D24" s="28"/>
      <c r="E24" s="29" t="s">
        <v>27</v>
      </c>
      <c r="F24" s="44">
        <f>SUM(F5:F23)</f>
        <v>0</v>
      </c>
      <c r="G24" s="32"/>
    </row>
    <row r="25" spans="1:7" x14ac:dyDescent="0.35">
      <c r="A25" s="32"/>
      <c r="B25" s="45" t="s">
        <v>28</v>
      </c>
      <c r="C25" s="3"/>
      <c r="D25" s="3"/>
      <c r="E25" s="9"/>
      <c r="F25" s="46"/>
      <c r="G25" s="32"/>
    </row>
    <row r="26" spans="1:7" ht="15" thickBot="1" x14ac:dyDescent="0.4">
      <c r="A26" s="32"/>
      <c r="B26" s="70" t="s">
        <v>29</v>
      </c>
      <c r="C26" s="10" t="s">
        <v>30</v>
      </c>
      <c r="D26" s="10"/>
      <c r="E26" s="3"/>
      <c r="F26" s="48"/>
      <c r="G26" s="32"/>
    </row>
    <row r="27" spans="1:7" ht="36.5" thickBot="1" x14ac:dyDescent="0.4">
      <c r="A27" s="32"/>
      <c r="B27" s="71" t="s">
        <v>51</v>
      </c>
      <c r="C27" s="72" t="s">
        <v>52</v>
      </c>
      <c r="D27" s="73" t="s">
        <v>35</v>
      </c>
      <c r="E27" s="30">
        <v>0</v>
      </c>
      <c r="F27" s="89">
        <f>((E27*5)+400)*E28</f>
        <v>0</v>
      </c>
      <c r="G27" s="32"/>
    </row>
    <row r="28" spans="1:7" ht="24.5" thickBot="1" x14ac:dyDescent="0.4">
      <c r="A28" s="32"/>
      <c r="B28" s="74" t="s">
        <v>53</v>
      </c>
      <c r="C28" s="75"/>
      <c r="D28" s="76" t="s">
        <v>54</v>
      </c>
      <c r="E28" s="30">
        <v>0</v>
      </c>
      <c r="F28" s="77"/>
      <c r="G28" s="32"/>
    </row>
    <row r="29" spans="1:7" ht="36.5" thickBot="1" x14ac:dyDescent="0.4">
      <c r="A29" s="32"/>
      <c r="B29" s="78" t="s">
        <v>55</v>
      </c>
      <c r="C29" s="79" t="s">
        <v>56</v>
      </c>
      <c r="D29" s="80" t="s">
        <v>35</v>
      </c>
      <c r="E29" s="81">
        <v>0</v>
      </c>
      <c r="F29" s="82">
        <f>((E29*5)+ 400)*E30</f>
        <v>0</v>
      </c>
      <c r="G29" s="32"/>
    </row>
    <row r="30" spans="1:7" ht="24.5" thickBot="1" x14ac:dyDescent="0.4">
      <c r="A30" s="32"/>
      <c r="B30" s="83" t="s">
        <v>53</v>
      </c>
      <c r="C30" s="75"/>
      <c r="D30" s="76" t="s">
        <v>54</v>
      </c>
      <c r="E30" s="30">
        <v>0</v>
      </c>
      <c r="F30" s="84"/>
      <c r="G30" s="32"/>
    </row>
    <row r="31" spans="1:7" ht="15" thickBot="1" x14ac:dyDescent="0.4">
      <c r="A31" s="32"/>
      <c r="B31" s="85"/>
      <c r="C31" s="28"/>
      <c r="D31" s="28"/>
      <c r="E31" s="23" t="s">
        <v>57</v>
      </c>
      <c r="F31" s="86">
        <f>F27+F29</f>
        <v>0</v>
      </c>
      <c r="G31" s="32"/>
    </row>
    <row r="32" spans="1:7" x14ac:dyDescent="0.35">
      <c r="A32" s="32"/>
      <c r="B32" s="54" t="s">
        <v>37</v>
      </c>
      <c r="C32" s="15"/>
      <c r="D32" s="15"/>
      <c r="E32" s="15"/>
      <c r="F32" s="55"/>
      <c r="G32" s="32"/>
    </row>
    <row r="33" spans="1:7" x14ac:dyDescent="0.35">
      <c r="A33" s="32"/>
      <c r="B33" s="56" t="s">
        <v>38</v>
      </c>
      <c r="C33" s="11"/>
      <c r="D33" s="11" t="s">
        <v>0</v>
      </c>
      <c r="E33" s="11" t="s">
        <v>39</v>
      </c>
      <c r="F33" s="48"/>
      <c r="G33" s="32"/>
    </row>
    <row r="34" spans="1:7" ht="15" thickBot="1" x14ac:dyDescent="0.4">
      <c r="A34" s="32"/>
      <c r="B34" s="49" t="s">
        <v>40</v>
      </c>
      <c r="C34" s="7"/>
      <c r="D34" s="8">
        <v>3000</v>
      </c>
      <c r="E34" s="16" t="s">
        <v>41</v>
      </c>
      <c r="F34" s="57">
        <v>3000</v>
      </c>
      <c r="G34" s="32"/>
    </row>
    <row r="35" spans="1:7" ht="15" thickBot="1" x14ac:dyDescent="0.4">
      <c r="A35" s="32"/>
      <c r="B35" s="58" t="s">
        <v>42</v>
      </c>
      <c r="C35" s="6"/>
      <c r="D35" s="5">
        <v>2500</v>
      </c>
      <c r="E35" s="31">
        <v>0</v>
      </c>
      <c r="F35" s="59">
        <f>D35*E35</f>
        <v>0</v>
      </c>
      <c r="G35" s="32"/>
    </row>
    <row r="36" spans="1:7" ht="15" thickBot="1" x14ac:dyDescent="0.4">
      <c r="A36" s="32"/>
      <c r="B36" s="60" t="s">
        <v>43</v>
      </c>
      <c r="C36" s="6"/>
      <c r="D36" s="17">
        <v>100</v>
      </c>
      <c r="E36" s="31">
        <v>0</v>
      </c>
      <c r="F36" s="59">
        <f>D36*E36</f>
        <v>0</v>
      </c>
      <c r="G36" s="32"/>
    </row>
    <row r="37" spans="1:7" ht="38.5" customHeight="1" thickBot="1" x14ac:dyDescent="0.4">
      <c r="A37" s="32"/>
      <c r="B37" s="88" t="s">
        <v>44</v>
      </c>
      <c r="C37" s="6"/>
      <c r="D37" s="87" t="s">
        <v>45</v>
      </c>
      <c r="E37" s="19"/>
      <c r="F37" s="62"/>
      <c r="G37" s="32"/>
    </row>
    <row r="38" spans="1:7" ht="15" thickBot="1" x14ac:dyDescent="0.4">
      <c r="A38" s="32"/>
      <c r="B38" s="65"/>
      <c r="C38" s="26"/>
      <c r="D38" s="26"/>
      <c r="E38" s="27" t="s">
        <v>48</v>
      </c>
      <c r="F38" s="66">
        <f>F24+F31+F34+F35+F36</f>
        <v>3000</v>
      </c>
      <c r="G38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1 Cost Calculator</vt:lpstr>
      <vt:lpstr>Additional Yrs Cost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Martin</dc:creator>
  <cp:keywords/>
  <dc:description/>
  <cp:lastModifiedBy>Lia Martin</cp:lastModifiedBy>
  <cp:revision/>
  <dcterms:created xsi:type="dcterms:W3CDTF">2019-10-17T18:54:36Z</dcterms:created>
  <dcterms:modified xsi:type="dcterms:W3CDTF">2023-01-05T17:01:38Z</dcterms:modified>
  <cp:category/>
  <cp:contentStatus/>
</cp:coreProperties>
</file>