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0" windowWidth="24300" windowHeight="13440"/>
  </bookViews>
  <sheets>
    <sheet name="2019-2020" sheetId="1" r:id="rId1"/>
    <sheet name="KEY" sheetId="3" r:id="rId2"/>
  </sheets>
  <definedNames>
    <definedName name="_xlnm.Print_Area" localSheetId="0">'2019-2020'!$B$1:$M$118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G5" i="1"/>
  <c r="G4" i="1"/>
  <c r="G3" i="1"/>
  <c r="C7" i="1"/>
  <c r="A31" i="1"/>
  <c r="A32" i="1"/>
  <c r="A33" i="1"/>
  <c r="L33" i="1"/>
  <c r="A22" i="1"/>
  <c r="L24" i="1"/>
  <c r="A111" i="1"/>
  <c r="A112" i="1"/>
  <c r="L111" i="1"/>
  <c r="L110" i="1"/>
  <c r="M110" i="1"/>
  <c r="A103" i="1"/>
  <c r="A104" i="1"/>
  <c r="L103" i="1"/>
  <c r="L102" i="1"/>
  <c r="M102" i="1"/>
  <c r="A95" i="1"/>
  <c r="A96" i="1"/>
  <c r="A97" i="1"/>
  <c r="A98" i="1"/>
  <c r="L95" i="1"/>
  <c r="L94" i="1"/>
  <c r="M94" i="1"/>
  <c r="A86" i="1"/>
  <c r="A87" i="1"/>
  <c r="A88" i="1"/>
  <c r="L86" i="1"/>
  <c r="L85" i="1"/>
  <c r="M85" i="1"/>
  <c r="A78" i="1"/>
  <c r="A79" i="1"/>
  <c r="L78" i="1"/>
  <c r="L77" i="1"/>
  <c r="M77" i="1"/>
  <c r="A69" i="1"/>
  <c r="A70" i="1"/>
  <c r="A71" i="1"/>
  <c r="A72" i="1"/>
  <c r="L69" i="1"/>
  <c r="L68" i="1"/>
  <c r="A59" i="1"/>
  <c r="A60" i="1"/>
  <c r="A61" i="1"/>
  <c r="L60" i="1"/>
  <c r="L59" i="1"/>
  <c r="M59" i="1"/>
  <c r="A48" i="1"/>
  <c r="A49" i="1"/>
  <c r="A50" i="1"/>
  <c r="A51" i="1"/>
  <c r="A52" i="1"/>
  <c r="A53" i="1"/>
  <c r="L50" i="1"/>
  <c r="L49" i="1"/>
  <c r="M49" i="1"/>
  <c r="A40" i="1"/>
  <c r="A41" i="1"/>
  <c r="A42" i="1"/>
  <c r="A43" i="1"/>
  <c r="A44" i="1"/>
  <c r="L42" i="1"/>
  <c r="L41" i="1"/>
  <c r="M41" i="1"/>
  <c r="L32" i="1"/>
  <c r="M32" i="1"/>
  <c r="L23" i="1"/>
  <c r="M23" i="1"/>
  <c r="A13" i="1"/>
  <c r="A14" i="1"/>
  <c r="A15" i="1"/>
  <c r="A16" i="1"/>
  <c r="A17" i="1"/>
  <c r="L15" i="1"/>
  <c r="L14" i="1"/>
  <c r="M14" i="1"/>
  <c r="A73" i="1"/>
  <c r="Q116" i="1"/>
  <c r="M68" i="1"/>
  <c r="Q117" i="1"/>
  <c r="Q118" i="1"/>
  <c r="Q119" i="1"/>
</calcChain>
</file>

<file path=xl/sharedStrings.xml><?xml version="1.0" encoding="utf-8"?>
<sst xmlns="http://schemas.openxmlformats.org/spreadsheetml/2006/main" count="260" uniqueCount="118">
  <si>
    <t>Aug</t>
  </si>
  <si>
    <t>Oct</t>
  </si>
  <si>
    <t>Nov</t>
  </si>
  <si>
    <t>Dec</t>
  </si>
  <si>
    <t>Jan</t>
  </si>
  <si>
    <t>School calendar Key</t>
  </si>
  <si>
    <t>1st on Sun</t>
  </si>
  <si>
    <t>Ist on Sat</t>
  </si>
  <si>
    <t>M</t>
  </si>
  <si>
    <t xml:space="preserve">T </t>
  </si>
  <si>
    <t>W</t>
  </si>
  <si>
    <t>R</t>
  </si>
  <si>
    <t>F</t>
  </si>
  <si>
    <t>Feb</t>
  </si>
  <si>
    <t>Mar</t>
  </si>
  <si>
    <t>Apr</t>
  </si>
  <si>
    <t>May</t>
  </si>
  <si>
    <t>Jun</t>
  </si>
  <si>
    <t>Jul</t>
  </si>
  <si>
    <t>AUGUST</t>
  </si>
  <si>
    <t>OCTOBER</t>
  </si>
  <si>
    <t>School Hours</t>
  </si>
  <si>
    <t>Instructional Hours: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</si>
  <si>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</si>
  <si>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</si>
  <si>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</si>
  <si>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</si>
  <si>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</si>
  <si>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</si>
  <si>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</si>
  <si>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</si>
  <si>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Graduation will coincide with the last day of the quarter, and thus depending on snowdays, may change.</t>
  </si>
  <si>
    <t>JULY</t>
  </si>
  <si>
    <t xml:space="preserve">A final date will be confirmed in April, and the dates for finals will change as well. </t>
  </si>
  <si>
    <t>q</t>
  </si>
  <si>
    <t>days</t>
  </si>
  <si>
    <t>full days</t>
  </si>
  <si>
    <t>early rel.</t>
  </si>
  <si>
    <t>full day</t>
  </si>
  <si>
    <t>Total Days:</t>
  </si>
  <si>
    <t>based on class schedule hours</t>
  </si>
  <si>
    <t>Thanksgiving Holiday - No Classes</t>
  </si>
  <si>
    <t>New Years Day Holiday - No Classes</t>
  </si>
  <si>
    <t>Martin Luther King Day - No Classes</t>
  </si>
  <si>
    <t>Columbus Day - No Classes</t>
  </si>
  <si>
    <t>SEPTEMBER</t>
  </si>
  <si>
    <t>Sep</t>
  </si>
  <si>
    <t>Labor Day - No Classes</t>
  </si>
  <si>
    <t>4 Wednesday</t>
  </si>
  <si>
    <t>Term 1</t>
  </si>
  <si>
    <t>Term 2</t>
  </si>
  <si>
    <t>Term 3</t>
  </si>
  <si>
    <t>Veterans Day Observation - No Classes</t>
  </si>
  <si>
    <t xml:space="preserve">Half days are traditionally reserved for professional development. </t>
  </si>
  <si>
    <t>23 Friday</t>
  </si>
  <si>
    <t>December Break - No Classes</t>
  </si>
  <si>
    <t>Independence Day</t>
  </si>
  <si>
    <t>8:00 a.m. - 2:00 p.m.</t>
  </si>
  <si>
    <t>Granite Academy</t>
  </si>
  <si>
    <t>Students are not to be dropped off before 7:45 a.m.</t>
  </si>
  <si>
    <t xml:space="preserve">A school of Justice Resource Institute, Inc. </t>
  </si>
  <si>
    <t>Summer Session</t>
  </si>
  <si>
    <t>First Day of School</t>
  </si>
  <si>
    <t>12 Wednesday</t>
  </si>
  <si>
    <t>Half Day - 8:00 A - 12:00 P</t>
  </si>
  <si>
    <t>Half Day - 8:00 A - 11:00 A **</t>
  </si>
  <si>
    <t>February Break - No Classes</t>
  </si>
  <si>
    <t>Half Day - 8:00 A - 12:00 P (Last day of School)</t>
  </si>
  <si>
    <t>Night of Excellence</t>
  </si>
  <si>
    <t>Café 9:00 A - 10 A</t>
  </si>
  <si>
    <t>PAC Meeting 10:00 A - 11:00 A</t>
  </si>
  <si>
    <t>Term 2 Begins</t>
  </si>
  <si>
    <t>Term 3 Begins</t>
  </si>
  <si>
    <t>April Break - No Classes</t>
  </si>
  <si>
    <t>Memorial Day - No Classes</t>
  </si>
  <si>
    <t>20 Wednesday</t>
  </si>
  <si>
    <t>SCHOOL CALENDAR 2019 - 2020</t>
  </si>
  <si>
    <t>2 Monday</t>
  </si>
  <si>
    <t>11 Wednesday</t>
  </si>
  <si>
    <t>24 Tuesday</t>
  </si>
  <si>
    <t>2 Wednesday</t>
  </si>
  <si>
    <t>14 Monday</t>
  </si>
  <si>
    <t xml:space="preserve">16 Wednesday </t>
  </si>
  <si>
    <t>30 Wednesday</t>
  </si>
  <si>
    <t>11 Monday</t>
  </si>
  <si>
    <t>27 Wednesday</t>
  </si>
  <si>
    <t>28 Thursday</t>
  </si>
  <si>
    <t>29 Friday</t>
  </si>
  <si>
    <t>1 Wednesday</t>
  </si>
  <si>
    <t>15 Wednesday</t>
  </si>
  <si>
    <t>20 Monday</t>
  </si>
  <si>
    <t>17 - 21 Mon-Fri</t>
  </si>
  <si>
    <t xml:space="preserve">11 Wednesday </t>
  </si>
  <si>
    <t>18 Wednesday</t>
  </si>
  <si>
    <t>29 Wednesday</t>
  </si>
  <si>
    <t>17 Friday</t>
  </si>
  <si>
    <t>20 - 24 Mon - Fri</t>
  </si>
  <si>
    <t>25 Monday</t>
  </si>
  <si>
    <r>
      <t>*22nd</t>
    </r>
    <r>
      <rPr>
        <sz val="8"/>
        <rFont val="Arial"/>
        <family val="2"/>
      </rPr>
      <t xml:space="preserve"> includes 5 snow days. Subtract 1 day for each unused snow day, up to 5 days</t>
    </r>
  </si>
  <si>
    <t>4 Thursday</t>
  </si>
  <si>
    <t>22 Wednesday</t>
  </si>
  <si>
    <t>18 Thursday</t>
  </si>
  <si>
    <t>19 Friday</t>
  </si>
  <si>
    <t>SCHOOL CALENDAR July 2019 - June 2020</t>
  </si>
  <si>
    <t>1st - 19th</t>
  </si>
  <si>
    <t>22 Friday</t>
  </si>
  <si>
    <t>10 Tuesday</t>
  </si>
  <si>
    <t>8 Friday</t>
  </si>
  <si>
    <t>16 Tuesday</t>
  </si>
  <si>
    <t xml:space="preserve">3 Tuesday </t>
  </si>
  <si>
    <t>SNOW DAY</t>
  </si>
  <si>
    <t>Graduation 9:30AM</t>
  </si>
  <si>
    <t>15 Monday</t>
  </si>
  <si>
    <t>TOTAL FULL DAYS</t>
  </si>
  <si>
    <t>TOTAL HALF DAYS</t>
  </si>
  <si>
    <t>2 Thursday</t>
  </si>
  <si>
    <t>School Resumes</t>
  </si>
  <si>
    <t>24 Tues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</si>
</sst>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0" fillId="6" borderId="3" applyNumberFormat="0" applyFont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vertical="top"/>
    </xf>
    <xf numFmtId="0" fontId="1" fillId="0" borderId="0" xfId="0" applyFont="1"/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0" xfId="0" applyFont="1"/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4" fontId="0" fillId="0" borderId="0" xfId="0" applyNumberFormat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/>
    <xf numFmtId="14" fontId="1" fillId="0" borderId="0" xfId="0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/>
    <xf numFmtId="0" fontId="2" fillId="0" borderId="0" xfId="0" applyFont="1" applyFill="1"/>
    <xf numFmtId="0" fontId="5" fillId="0" borderId="0" xfId="0" applyFont="1" applyFill="1"/>
    <xf numFmtId="0" fontId="0" fillId="0" borderId="0" xfId="0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wrapText="1"/>
    </xf>
    <xf numFmtId="0" fontId="4" fillId="0" borderId="0" xfId="0" applyFont="1" applyFill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/>
    <xf numFmtId="14" fontId="2" fillId="7" borderId="0" xfId="0" applyNumberFormat="1" applyFont="1" applyFill="1" applyBorder="1" applyAlignment="1">
      <alignment wrapText="1"/>
    </xf>
    <xf numFmtId="0" fontId="0" fillId="8" borderId="0" xfId="0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9" borderId="0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Border="1" applyAlignment="1">
      <alignment horizontal="center"/>
    </xf>
    <xf numFmtId="14" fontId="0" fillId="0" borderId="0" xfId="0" applyNumberFormat="1" applyFont="1" applyFill="1" applyAlignment="1">
      <alignment horizontal="left"/>
    </xf>
    <xf numFmtId="0" fontId="0" fillId="12" borderId="0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1" fillId="0" borderId="0" xfId="0" applyFont="1" applyFill="1"/>
    <xf numFmtId="0" fontId="0" fillId="10" borderId="0" xfId="0" applyFill="1" applyAlignment="1">
      <alignment horizontal="center"/>
    </xf>
    <xf numFmtId="14" fontId="0" fillId="0" borderId="0" xfId="0" applyNumberFormat="1" applyFont="1" applyFill="1"/>
    <xf numFmtId="0" fontId="0" fillId="13" borderId="0" xfId="0" applyFill="1" applyAlignment="1">
      <alignment horizontal="center"/>
    </xf>
    <xf numFmtId="0" fontId="0" fillId="13" borderId="0" xfId="0" applyFill="1" applyBorder="1" applyAlignment="1">
      <alignment horizontal="center"/>
    </xf>
    <xf numFmtId="0" fontId="0" fillId="0" borderId="0" xfId="0" applyFont="1"/>
    <xf numFmtId="0" fontId="0" fillId="14" borderId="0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6" borderId="0" xfId="0" applyFill="1" applyAlignment="1">
      <alignment horizontal="center"/>
    </xf>
    <xf numFmtId="16" fontId="0" fillId="0" borderId="0" xfId="0" applyNumberFormat="1" applyFont="1" applyFill="1" applyAlignment="1">
      <alignment horizontal="left"/>
    </xf>
    <xf numFmtId="0" fontId="0" fillId="15" borderId="0" xfId="0" applyFill="1" applyBorder="1" applyAlignment="1">
      <alignment horizontal="center"/>
    </xf>
    <xf numFmtId="16" fontId="5" fillId="0" borderId="0" xfId="0" applyNumberFormat="1" applyFont="1" applyFill="1"/>
    <xf numFmtId="0" fontId="13" fillId="4" borderId="0" xfId="1" applyBorder="1" applyAlignment="1">
      <alignment horizontal="center"/>
    </xf>
    <xf numFmtId="0" fontId="14" fillId="5" borderId="0" xfId="2"/>
    <xf numFmtId="0" fontId="14" fillId="6" borderId="3" xfId="3" applyFont="1" applyAlignment="1">
      <alignment horizontal="center"/>
    </xf>
    <xf numFmtId="49" fontId="5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14" fontId="11" fillId="7" borderId="0" xfId="0" applyNumberFormat="1" applyFont="1" applyFill="1" applyBorder="1" applyAlignment="1">
      <alignment horizontal="center" wrapText="1"/>
    </xf>
  </cellXfs>
  <cellStyles count="4">
    <cellStyle name="40% - Accent2" xfId="1" builtinId="35"/>
    <cellStyle name="Good" xfId="2" builtinId="26"/>
    <cellStyle name="Normal" xfId="0" builtinId="0"/>
    <cellStyle name="Note" xfId="3" builtinId="10"/>
  </cellStyles>
  <dxfs count="4"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openxmlformats.org/officeDocument/2006/relationships/customXml" Target="../customXml/item1.xml"/><Relationship Id="rId8" Type="http://schemas.openxmlformats.org/officeDocument/2006/relationships/customXml" Target="../customXml/item2.xml"/><Relationship Id="rId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528320</xdr:colOff>
      <xdr:row>8</xdr:row>
      <xdr:rowOff>108585</xdr:rowOff>
    </xdr:from>
    <xdr:ext cx="347127" cy="264560"/>
    <xdr:sp macro="" textlink="">
      <xdr:nvSpPr>
        <xdr:cNvPr id="2" name="TextBox 1"/>
        <xdr:cNvSpPr txBox="1"/>
      </xdr:nvSpPr>
      <xdr:spPr>
        <a:xfrm flipV="1">
          <a:off x="8765540" y="1503045"/>
          <a:ext cx="34712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44"/>
  <sheetViews>
    <sheetView tabSelected="1" topLeftCell="B1" zoomScale="125" workbookViewId="0">
      <selection activeCell="G6" sqref="G6"/>
    </sheetView>
  </sheetViews>
  <sheetFormatPr baseColWidth="10" defaultColWidth="8.83203125" defaultRowHeight="12" x14ac:dyDescent="0"/>
  <cols>
    <col min="1" max="1" width="0" hidden="1" customWidth="1"/>
    <col min="2" max="2" width="16.33203125" customWidth="1"/>
    <col min="3" max="3" width="39.5" customWidth="1"/>
    <col min="4" max="4" width="4.5" style="1" customWidth="1"/>
    <col min="5" max="8" width="3.83203125" style="1" customWidth="1"/>
    <col min="9" max="9" width="3.83203125" style="18" customWidth="1"/>
    <col min="10" max="10" width="5.83203125" style="14" customWidth="1"/>
    <col min="11" max="11" width="7.83203125" style="6" customWidth="1"/>
    <col min="12" max="12" width="8.83203125" style="14" customWidth="1"/>
    <col min="13" max="13" width="8.1640625" style="14" customWidth="1"/>
    <col min="14" max="14" width="13.1640625" style="22" customWidth="1"/>
    <col min="15" max="15" width="21.6640625" customWidth="1"/>
  </cols>
  <sheetData>
    <row r="1" spans="1:15" ht="17">
      <c r="B1" s="17">
        <f ca="1">TODAY()</f>
        <v>43811</v>
      </c>
      <c r="C1" s="4" t="s">
        <v>58</v>
      </c>
      <c r="D1" s="44" t="s">
        <v>76</v>
      </c>
      <c r="L1" s="51"/>
      <c r="M1" s="25"/>
      <c r="N1" s="14"/>
      <c r="O1" s="26" t="s">
        <v>40</v>
      </c>
    </row>
    <row r="2" spans="1:15">
      <c r="C2" s="1" t="s">
        <v>60</v>
      </c>
      <c r="E2" s="38"/>
      <c r="F2" s="7"/>
      <c r="G2" s="47"/>
      <c r="H2" s="43"/>
      <c r="I2" s="6"/>
      <c r="O2" s="1">
        <v>6</v>
      </c>
    </row>
    <row r="3" spans="1:15" ht="13.5" customHeight="1">
      <c r="B3" t="s">
        <v>21</v>
      </c>
      <c r="C3" s="5" t="s">
        <v>57</v>
      </c>
      <c r="D3" s="79" t="s">
        <v>49</v>
      </c>
      <c r="E3" s="79"/>
      <c r="F3" s="79"/>
      <c r="G3" s="80" t="str">
        <f>"Aug 23 - Nov 21 62 days "</f>
        <v xml:space="preserve">Aug 23 - Nov 21 62 days </v>
      </c>
      <c r="H3" s="80"/>
      <c r="I3" s="80"/>
      <c r="J3" s="80"/>
      <c r="K3" s="80"/>
      <c r="O3" s="1">
        <v>2</v>
      </c>
    </row>
    <row r="4" spans="1:15" ht="13">
      <c r="B4" s="21" t="s">
        <v>59</v>
      </c>
      <c r="D4" s="79" t="s">
        <v>50</v>
      </c>
      <c r="E4" s="79"/>
      <c r="F4" s="79"/>
      <c r="G4" s="81" t="str">
        <f>"Nov 22 - March 9  61 days"</f>
        <v>Nov 22 - March 9  61 days</v>
      </c>
      <c r="H4" s="81"/>
      <c r="I4" s="81"/>
      <c r="J4" s="81"/>
      <c r="K4" s="81"/>
    </row>
    <row r="5" spans="1:15">
      <c r="B5" s="12" t="s">
        <v>22</v>
      </c>
      <c r="D5" s="79" t="s">
        <v>51</v>
      </c>
      <c r="E5" s="79"/>
      <c r="F5" s="79"/>
      <c r="G5" s="80" t="str">
        <f>"March 10 - June 16  65 days"</f>
        <v>March 10 - June 16  65 days</v>
      </c>
      <c r="H5" s="80"/>
      <c r="I5" s="80"/>
      <c r="J5" s="80"/>
      <c r="K5" s="80"/>
      <c r="N5" s="27"/>
    </row>
    <row r="6" spans="1:15">
      <c r="E6" s="38"/>
      <c r="G6" s="46"/>
      <c r="H6" s="20"/>
      <c r="I6" s="23"/>
    </row>
    <row r="7" spans="1:15">
      <c r="B7" s="3" t="s">
        <v>39</v>
      </c>
      <c r="C7" s="3">
        <f>SUM(I13:I109)</f>
        <v>202</v>
      </c>
      <c r="E7" s="38"/>
      <c r="H7" s="20"/>
      <c r="I7" s="23"/>
    </row>
    <row r="8" spans="1:15">
      <c r="B8" s="58"/>
      <c r="C8" s="51"/>
      <c r="E8" s="38"/>
      <c r="G8" s="46"/>
      <c r="H8" s="20"/>
      <c r="I8" s="23"/>
    </row>
    <row r="9" spans="1:15" ht="9" customHeight="1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5" ht="18" customHeight="1">
      <c r="B10" s="84" t="s">
        <v>103</v>
      </c>
      <c r="C10" s="84"/>
      <c r="D10" s="84"/>
      <c r="E10" s="84"/>
      <c r="F10" s="84"/>
      <c r="G10" s="84"/>
      <c r="H10" s="84"/>
      <c r="I10" s="84"/>
      <c r="J10" s="84"/>
      <c r="K10" s="84"/>
      <c r="L10" s="49"/>
      <c r="M10" s="49"/>
      <c r="N10" s="27"/>
    </row>
    <row r="11" spans="1:15">
      <c r="N11" s="23"/>
      <c r="O11" s="9"/>
    </row>
    <row r="12" spans="1:15">
      <c r="B12" s="30" t="s">
        <v>32</v>
      </c>
      <c r="C12" s="29"/>
      <c r="D12" s="1" t="s">
        <v>18</v>
      </c>
      <c r="O12" s="9"/>
    </row>
    <row r="13" spans="1:15">
      <c r="A13" t="str">
        <f>LEFT(C13,4)</f>
        <v>Inde</v>
      </c>
      <c r="B13" s="45" t="s">
        <v>99</v>
      </c>
      <c r="C13" s="31" t="s">
        <v>56</v>
      </c>
      <c r="D13" s="8" t="s">
        <v>8</v>
      </c>
      <c r="E13" s="8" t="s">
        <v>9</v>
      </c>
      <c r="F13" s="8" t="s">
        <v>10</v>
      </c>
      <c r="G13" s="8" t="s">
        <v>11</v>
      </c>
      <c r="H13" s="8" t="s">
        <v>12</v>
      </c>
      <c r="I13" s="14">
        <v>14</v>
      </c>
      <c r="J13" s="13" t="s">
        <v>35</v>
      </c>
      <c r="N13" s="23"/>
      <c r="O13" s="9"/>
    </row>
    <row r="14" spans="1:15">
      <c r="A14" t="str">
        <f>LEFT(C14,4)</f>
        <v>Summ</v>
      </c>
      <c r="B14" s="45" t="s">
        <v>104</v>
      </c>
      <c r="C14" s="45" t="s">
        <v>61</v>
      </c>
      <c r="D14" s="10">
        <v>1</v>
      </c>
      <c r="E14" s="10">
        <v>2</v>
      </c>
      <c r="F14" s="65">
        <v>3</v>
      </c>
      <c r="G14" s="67">
        <v>4</v>
      </c>
      <c r="H14" s="10">
        <v>5</v>
      </c>
      <c r="K14" s="6" t="s">
        <v>38</v>
      </c>
      <c r="L14" s="14">
        <f>I13-L15</f>
        <v>12</v>
      </c>
      <c r="M14" s="16">
        <f>SUM(L14:L15)</f>
        <v>14</v>
      </c>
      <c r="N14" s="23"/>
      <c r="O14" s="9"/>
    </row>
    <row r="15" spans="1:15">
      <c r="A15" t="str">
        <f>LEFT(C15,4)</f>
        <v>Half</v>
      </c>
      <c r="B15" s="71" t="s">
        <v>101</v>
      </c>
      <c r="C15" s="29" t="s">
        <v>64</v>
      </c>
      <c r="D15" s="10">
        <v>8</v>
      </c>
      <c r="E15" s="10">
        <v>9</v>
      </c>
      <c r="F15" s="10">
        <v>10</v>
      </c>
      <c r="G15" s="10">
        <v>11</v>
      </c>
      <c r="H15" s="10">
        <v>12</v>
      </c>
      <c r="K15" s="6" t="s">
        <v>37</v>
      </c>
      <c r="L15" s="22">
        <f>COUNTIF(A12:A18,"half")</f>
        <v>2</v>
      </c>
      <c r="N15" s="24"/>
      <c r="O15" s="9"/>
    </row>
    <row r="16" spans="1:15">
      <c r="A16" t="str">
        <f>LEFT(C16,4)</f>
        <v>Half</v>
      </c>
      <c r="B16" s="45" t="s">
        <v>102</v>
      </c>
      <c r="C16" s="29" t="s">
        <v>64</v>
      </c>
      <c r="D16" s="10">
        <v>15</v>
      </c>
      <c r="E16" s="10">
        <v>16</v>
      </c>
      <c r="F16" s="10">
        <v>17</v>
      </c>
      <c r="G16" s="72">
        <v>18</v>
      </c>
      <c r="H16" s="72">
        <v>19</v>
      </c>
    </row>
    <row r="17" spans="1:15">
      <c r="A17" t="str">
        <f>LEFT(C17,4)</f>
        <v/>
      </c>
      <c r="B17" s="31"/>
      <c r="C17" s="48"/>
      <c r="D17" s="10">
        <v>22</v>
      </c>
      <c r="E17" s="10">
        <v>23</v>
      </c>
      <c r="F17" s="10">
        <v>24</v>
      </c>
      <c r="G17" s="10">
        <v>25</v>
      </c>
      <c r="H17" s="10">
        <v>26</v>
      </c>
      <c r="N17" s="39"/>
    </row>
    <row r="18" spans="1:15">
      <c r="B18" s="31"/>
      <c r="C18" s="48"/>
      <c r="D18" s="10">
        <v>29</v>
      </c>
      <c r="E18" s="10">
        <v>30</v>
      </c>
      <c r="F18" s="10">
        <v>31</v>
      </c>
      <c r="G18" s="10"/>
      <c r="H18" s="10"/>
      <c r="N18" s="23"/>
    </row>
    <row r="19" spans="1:15">
      <c r="N19" s="23"/>
    </row>
    <row r="20" spans="1:15">
      <c r="B20" s="31"/>
      <c r="C20" s="29"/>
      <c r="N20" s="23"/>
    </row>
    <row r="21" spans="1:15">
      <c r="B21" s="30" t="s">
        <v>19</v>
      </c>
      <c r="C21" s="29"/>
      <c r="D21" s="1" t="s">
        <v>0</v>
      </c>
      <c r="N21" s="23"/>
    </row>
    <row r="22" spans="1:15">
      <c r="A22" t="str">
        <f>LEFT(C22,4)</f>
        <v>Firs</v>
      </c>
      <c r="B22" s="45" t="s">
        <v>54</v>
      </c>
      <c r="C22" s="45" t="s">
        <v>62</v>
      </c>
      <c r="D22" s="8" t="s">
        <v>8</v>
      </c>
      <c r="E22" s="8" t="s">
        <v>9</v>
      </c>
      <c r="F22" s="8" t="s">
        <v>10</v>
      </c>
      <c r="G22" s="8" t="s">
        <v>11</v>
      </c>
      <c r="H22" s="8" t="s">
        <v>12</v>
      </c>
      <c r="I22" s="14">
        <v>6</v>
      </c>
      <c r="J22" s="13" t="s">
        <v>35</v>
      </c>
    </row>
    <row r="23" spans="1:15">
      <c r="B23" s="31"/>
      <c r="C23" s="31"/>
      <c r="D23" s="10"/>
      <c r="E23" s="10"/>
      <c r="F23" s="10"/>
      <c r="G23" s="10">
        <v>1</v>
      </c>
      <c r="H23" s="10">
        <v>2</v>
      </c>
      <c r="K23" s="6" t="s">
        <v>38</v>
      </c>
      <c r="L23" s="14">
        <f>I22-L24</f>
        <v>6</v>
      </c>
      <c r="M23" s="16">
        <f>SUM(L23:L24)</f>
        <v>6</v>
      </c>
      <c r="N23" s="41"/>
      <c r="O23" s="42"/>
    </row>
    <row r="24" spans="1:15">
      <c r="B24" s="31"/>
      <c r="C24" s="31"/>
      <c r="D24" s="10">
        <v>5</v>
      </c>
      <c r="E24" s="10">
        <v>6</v>
      </c>
      <c r="F24" s="10">
        <v>7</v>
      </c>
      <c r="G24" s="10">
        <v>8</v>
      </c>
      <c r="H24" s="10">
        <v>9</v>
      </c>
      <c r="K24" s="6" t="s">
        <v>37</v>
      </c>
      <c r="L24" s="22">
        <f>COUNTIF(A21:A27,"half")</f>
        <v>0</v>
      </c>
      <c r="N24" s="41"/>
    </row>
    <row r="25" spans="1:15">
      <c r="B25" s="31"/>
      <c r="C25" s="29"/>
      <c r="D25" s="10">
        <v>12</v>
      </c>
      <c r="E25" s="10">
        <v>13</v>
      </c>
      <c r="F25" s="10">
        <v>14</v>
      </c>
      <c r="G25" s="10">
        <v>15</v>
      </c>
      <c r="H25" s="10">
        <v>16</v>
      </c>
      <c r="I25" s="34"/>
      <c r="N25" s="41"/>
      <c r="O25" s="9"/>
    </row>
    <row r="26" spans="1:15">
      <c r="D26" s="10">
        <v>19</v>
      </c>
      <c r="E26" s="10">
        <v>20</v>
      </c>
      <c r="F26" s="10">
        <v>21</v>
      </c>
      <c r="G26" s="10">
        <v>22</v>
      </c>
      <c r="H26" s="10">
        <v>23</v>
      </c>
      <c r="N26" s="41"/>
    </row>
    <row r="27" spans="1:15">
      <c r="D27" s="10">
        <v>26</v>
      </c>
      <c r="E27" s="10">
        <v>27</v>
      </c>
      <c r="F27" s="10">
        <v>28</v>
      </c>
      <c r="G27" s="10">
        <v>29</v>
      </c>
      <c r="H27" s="10">
        <v>30</v>
      </c>
      <c r="N27" s="41"/>
    </row>
    <row r="28" spans="1:15">
      <c r="B28" s="31"/>
      <c r="D28" s="10"/>
      <c r="E28" s="10"/>
      <c r="F28" s="10"/>
      <c r="G28" s="10"/>
      <c r="H28" s="10"/>
      <c r="N28" s="41"/>
    </row>
    <row r="30" spans="1:15">
      <c r="B30" s="40" t="s">
        <v>45</v>
      </c>
      <c r="D30" s="38" t="s">
        <v>46</v>
      </c>
    </row>
    <row r="31" spans="1:15">
      <c r="A31" t="str">
        <f>LEFT(C31,4)</f>
        <v>Labo</v>
      </c>
      <c r="B31" s="66" t="s">
        <v>77</v>
      </c>
      <c r="C31" s="31" t="s">
        <v>47</v>
      </c>
      <c r="D31" s="8" t="s">
        <v>8</v>
      </c>
      <c r="E31" s="8" t="s">
        <v>9</v>
      </c>
      <c r="F31" s="8" t="s">
        <v>10</v>
      </c>
      <c r="G31" s="8" t="s">
        <v>11</v>
      </c>
      <c r="H31" s="8" t="s">
        <v>12</v>
      </c>
      <c r="I31" s="14">
        <v>20</v>
      </c>
      <c r="J31" s="13" t="s">
        <v>35</v>
      </c>
    </row>
    <row r="32" spans="1:15">
      <c r="A32" t="str">
        <f>LEFT(C32,4)</f>
        <v>Half</v>
      </c>
      <c r="B32" s="29" t="s">
        <v>78</v>
      </c>
      <c r="C32" s="29" t="s">
        <v>64</v>
      </c>
      <c r="D32" s="52">
        <v>2</v>
      </c>
      <c r="E32" s="10">
        <v>3</v>
      </c>
      <c r="F32" s="10">
        <v>4</v>
      </c>
      <c r="G32" s="10">
        <v>5</v>
      </c>
      <c r="H32" s="10">
        <v>6</v>
      </c>
      <c r="I32" s="19"/>
      <c r="K32" s="6" t="s">
        <v>36</v>
      </c>
      <c r="L32" s="14">
        <f>I31-L33</f>
        <v>19</v>
      </c>
      <c r="M32" s="16">
        <f>SUM(L32:L33)</f>
        <v>20</v>
      </c>
    </row>
    <row r="33" spans="1:14">
      <c r="A33" t="str">
        <f>LEFT(C33,4)</f>
        <v>Nigh</v>
      </c>
      <c r="B33" s="45" t="s">
        <v>79</v>
      </c>
      <c r="C33" t="s">
        <v>68</v>
      </c>
      <c r="D33" s="10">
        <v>9</v>
      </c>
      <c r="E33" s="10">
        <v>10</v>
      </c>
      <c r="F33" s="55">
        <v>11</v>
      </c>
      <c r="G33" s="10">
        <v>12</v>
      </c>
      <c r="H33" s="10">
        <v>13</v>
      </c>
      <c r="K33" s="6" t="s">
        <v>37</v>
      </c>
      <c r="L33" s="22">
        <f>COUNTIF(A30:A36,"half")</f>
        <v>1</v>
      </c>
    </row>
    <row r="34" spans="1:14">
      <c r="D34" s="10">
        <v>16</v>
      </c>
      <c r="E34" s="10">
        <v>17</v>
      </c>
      <c r="F34" s="10">
        <v>18</v>
      </c>
      <c r="G34" s="10">
        <v>19</v>
      </c>
      <c r="H34" s="10">
        <v>20</v>
      </c>
    </row>
    <row r="35" spans="1:14">
      <c r="D35" s="10">
        <v>23</v>
      </c>
      <c r="E35" s="10">
        <v>24</v>
      </c>
      <c r="F35" s="10">
        <v>25</v>
      </c>
      <c r="G35" s="10">
        <v>26</v>
      </c>
      <c r="H35" s="10">
        <v>27</v>
      </c>
    </row>
    <row r="36" spans="1:14">
      <c r="D36" s="1">
        <v>30</v>
      </c>
    </row>
    <row r="37" spans="1:14">
      <c r="B37" s="31"/>
      <c r="C37" s="31"/>
    </row>
    <row r="39" spans="1:14">
      <c r="B39" s="30" t="s">
        <v>20</v>
      </c>
      <c r="C39" s="29"/>
      <c r="D39" s="1" t="s">
        <v>1</v>
      </c>
    </row>
    <row r="40" spans="1:14">
      <c r="A40" t="str">
        <f>LEFT(C40,4)</f>
        <v>Half</v>
      </c>
      <c r="B40" s="45" t="s">
        <v>80</v>
      </c>
      <c r="C40" s="31" t="s">
        <v>65</v>
      </c>
      <c r="D40" s="8" t="s">
        <v>8</v>
      </c>
      <c r="E40" s="8" t="s">
        <v>9</v>
      </c>
      <c r="F40" s="8" t="s">
        <v>10</v>
      </c>
      <c r="G40" s="8" t="s">
        <v>11</v>
      </c>
      <c r="H40" s="8" t="s">
        <v>12</v>
      </c>
      <c r="I40" s="14">
        <v>22</v>
      </c>
      <c r="J40" s="13" t="s">
        <v>35</v>
      </c>
    </row>
    <row r="41" spans="1:14">
      <c r="A41" t="str">
        <f>LEFT(C41,4)</f>
        <v>Colu</v>
      </c>
      <c r="B41" s="45" t="s">
        <v>81</v>
      </c>
      <c r="C41" s="31" t="s">
        <v>44</v>
      </c>
      <c r="D41" s="10"/>
      <c r="E41" s="10">
        <v>1</v>
      </c>
      <c r="F41" s="55">
        <v>2</v>
      </c>
      <c r="G41" s="10">
        <v>3</v>
      </c>
      <c r="H41" s="10">
        <v>4</v>
      </c>
      <c r="I41" s="11"/>
      <c r="J41" s="15"/>
      <c r="K41" s="6" t="s">
        <v>36</v>
      </c>
      <c r="L41" s="14">
        <f>I40-L42</f>
        <v>20</v>
      </c>
      <c r="M41" s="16">
        <f>SUM(L41:L42)</f>
        <v>22</v>
      </c>
    </row>
    <row r="42" spans="1:14">
      <c r="A42" t="str">
        <f>LEFT(C42,4)</f>
        <v>Half</v>
      </c>
      <c r="B42" s="45" t="s">
        <v>82</v>
      </c>
      <c r="C42" s="29" t="s">
        <v>64</v>
      </c>
      <c r="D42" s="65">
        <v>7</v>
      </c>
      <c r="E42" s="10">
        <v>8</v>
      </c>
      <c r="F42" s="10">
        <v>9</v>
      </c>
      <c r="G42" s="10">
        <v>10</v>
      </c>
      <c r="H42" s="10">
        <v>11</v>
      </c>
      <c r="I42" s="11"/>
      <c r="J42" s="15"/>
      <c r="K42" s="6" t="s">
        <v>37</v>
      </c>
      <c r="L42" s="22">
        <f>COUNTIF(A39:A45,"half")</f>
        <v>2</v>
      </c>
    </row>
    <row r="43" spans="1:14">
      <c r="A43" t="str">
        <f>LEFT(C43,4)</f>
        <v>Café</v>
      </c>
      <c r="B43" s="45" t="s">
        <v>83</v>
      </c>
      <c r="C43" s="32" t="s">
        <v>69</v>
      </c>
      <c r="D43" s="67">
        <v>14</v>
      </c>
      <c r="E43" s="10">
        <v>15</v>
      </c>
      <c r="F43" s="55">
        <v>16</v>
      </c>
      <c r="G43" s="10">
        <v>17</v>
      </c>
      <c r="H43" s="10">
        <v>18</v>
      </c>
      <c r="I43" s="11"/>
    </row>
    <row r="44" spans="1:14">
      <c r="A44" t="str">
        <f>LEFT(C44,4)</f>
        <v xml:space="preserve">PAC </v>
      </c>
      <c r="B44" s="45" t="s">
        <v>83</v>
      </c>
      <c r="C44" s="32" t="s">
        <v>70</v>
      </c>
      <c r="D44" s="10">
        <v>21</v>
      </c>
      <c r="E44" s="10">
        <v>22</v>
      </c>
      <c r="F44" s="10">
        <v>23</v>
      </c>
      <c r="G44" s="10">
        <v>24</v>
      </c>
      <c r="H44" s="10">
        <v>25</v>
      </c>
      <c r="I44" s="11"/>
    </row>
    <row r="45" spans="1:14">
      <c r="B45" s="29"/>
      <c r="C45" s="29"/>
      <c r="D45" s="10">
        <v>28</v>
      </c>
      <c r="E45" s="10">
        <v>29</v>
      </c>
      <c r="F45" s="59">
        <v>30</v>
      </c>
      <c r="G45" s="10">
        <v>31</v>
      </c>
      <c r="H45" s="10"/>
      <c r="I45" s="11"/>
      <c r="N45" s="28"/>
    </row>
    <row r="46" spans="1:14">
      <c r="N46" s="23"/>
    </row>
    <row r="47" spans="1:14">
      <c r="B47" s="30" t="s">
        <v>23</v>
      </c>
      <c r="C47" s="29"/>
      <c r="D47" s="1" t="s">
        <v>2</v>
      </c>
    </row>
    <row r="48" spans="1:14">
      <c r="A48" t="str">
        <f t="shared" ref="A48:A53" si="0">LEFT(C48,4)</f>
        <v>Half</v>
      </c>
      <c r="B48" s="45" t="s">
        <v>107</v>
      </c>
      <c r="C48" s="45" t="s">
        <v>64</v>
      </c>
      <c r="D48" s="8" t="s">
        <v>8</v>
      </c>
      <c r="E48" s="8" t="s">
        <v>9</v>
      </c>
      <c r="F48" s="8" t="s">
        <v>10</v>
      </c>
      <c r="G48" s="8" t="s">
        <v>11</v>
      </c>
      <c r="H48" s="8" t="s">
        <v>12</v>
      </c>
      <c r="I48" s="14">
        <v>18</v>
      </c>
      <c r="J48" s="13" t="s">
        <v>35</v>
      </c>
      <c r="N48" s="23"/>
    </row>
    <row r="49" spans="1:15">
      <c r="A49" t="str">
        <f t="shared" si="0"/>
        <v>Vete</v>
      </c>
      <c r="B49" s="45" t="s">
        <v>84</v>
      </c>
      <c r="C49" s="31" t="s">
        <v>52</v>
      </c>
      <c r="D49" s="10"/>
      <c r="E49" s="10"/>
      <c r="F49" s="10"/>
      <c r="G49" s="10"/>
      <c r="H49" s="10">
        <v>1</v>
      </c>
      <c r="I49" s="10"/>
      <c r="K49" s="6" t="s">
        <v>36</v>
      </c>
      <c r="L49" s="14">
        <f>I48-L50</f>
        <v>16</v>
      </c>
      <c r="M49" s="16">
        <f>SUM(L49:L50)</f>
        <v>18</v>
      </c>
      <c r="N49" s="23"/>
      <c r="O49" s="9"/>
    </row>
    <row r="50" spans="1:15">
      <c r="A50" t="str">
        <f t="shared" si="0"/>
        <v>Term</v>
      </c>
      <c r="B50" s="45" t="s">
        <v>105</v>
      </c>
      <c r="C50" s="48" t="s">
        <v>71</v>
      </c>
      <c r="D50" s="10">
        <v>4</v>
      </c>
      <c r="E50" s="10">
        <v>5</v>
      </c>
      <c r="F50" s="10">
        <v>6</v>
      </c>
      <c r="G50" s="10">
        <v>7</v>
      </c>
      <c r="H50" s="72">
        <v>8</v>
      </c>
      <c r="I50" s="33"/>
      <c r="K50" s="6" t="s">
        <v>37</v>
      </c>
      <c r="L50" s="22">
        <f>COUNTIF(A47:A53,"half")</f>
        <v>2</v>
      </c>
      <c r="N50" s="24"/>
      <c r="O50" s="9"/>
    </row>
    <row r="51" spans="1:15">
      <c r="A51" t="str">
        <f t="shared" si="0"/>
        <v>Half</v>
      </c>
      <c r="B51" s="45" t="s">
        <v>85</v>
      </c>
      <c r="C51" s="29" t="s">
        <v>64</v>
      </c>
      <c r="D51" s="52">
        <v>11</v>
      </c>
      <c r="E51" s="10">
        <v>12</v>
      </c>
      <c r="F51" s="10">
        <v>13</v>
      </c>
      <c r="G51" s="10">
        <v>14</v>
      </c>
      <c r="H51" s="10">
        <v>15</v>
      </c>
      <c r="I51" s="10"/>
    </row>
    <row r="52" spans="1:15">
      <c r="A52" t="str">
        <f t="shared" si="0"/>
        <v>Than</v>
      </c>
      <c r="B52" s="45" t="s">
        <v>86</v>
      </c>
      <c r="C52" s="31" t="s">
        <v>41</v>
      </c>
      <c r="D52" s="10">
        <v>18</v>
      </c>
      <c r="E52" s="10">
        <v>19</v>
      </c>
      <c r="F52" s="65">
        <v>20</v>
      </c>
      <c r="G52" s="65">
        <v>21</v>
      </c>
      <c r="H52" s="65">
        <v>22</v>
      </c>
      <c r="I52" s="10"/>
      <c r="N52" s="27"/>
    </row>
    <row r="53" spans="1:15">
      <c r="A53" t="str">
        <f t="shared" si="0"/>
        <v>Than</v>
      </c>
      <c r="B53" s="45" t="s">
        <v>87</v>
      </c>
      <c r="C53" s="31" t="s">
        <v>41</v>
      </c>
      <c r="D53" s="10">
        <v>25</v>
      </c>
      <c r="E53" s="10">
        <v>26</v>
      </c>
      <c r="F53" s="68">
        <v>27</v>
      </c>
      <c r="G53" s="67">
        <v>28</v>
      </c>
      <c r="H53" s="67">
        <v>29</v>
      </c>
      <c r="I53" s="10"/>
      <c r="N53" s="23"/>
    </row>
    <row r="54" spans="1:15">
      <c r="N54" s="23"/>
    </row>
    <row r="55" spans="1:15">
      <c r="N55" s="23"/>
    </row>
    <row r="56" spans="1:15">
      <c r="N56" s="24"/>
    </row>
    <row r="57" spans="1:15">
      <c r="D57" s="1" t="s">
        <v>3</v>
      </c>
    </row>
    <row r="58" spans="1:15">
      <c r="B58" s="30" t="s">
        <v>24</v>
      </c>
      <c r="C58" s="29"/>
      <c r="D58" s="8" t="s">
        <v>8</v>
      </c>
      <c r="E58" s="8" t="s">
        <v>9</v>
      </c>
      <c r="F58" s="8" t="s">
        <v>10</v>
      </c>
      <c r="G58" s="8" t="s">
        <v>11</v>
      </c>
      <c r="H58" s="8" t="s">
        <v>12</v>
      </c>
      <c r="I58" s="14">
        <v>15</v>
      </c>
      <c r="J58" s="13" t="s">
        <v>35</v>
      </c>
      <c r="N58" s="23"/>
    </row>
    <row r="59" spans="1:15" ht="14">
      <c r="A59" t="str">
        <f>LEFT(C59,4)</f>
        <v>SNOW</v>
      </c>
      <c r="B59" s="31" t="s">
        <v>109</v>
      </c>
      <c r="C59" s="31" t="s">
        <v>110</v>
      </c>
      <c r="D59" s="10">
        <v>2</v>
      </c>
      <c r="E59" s="74">
        <v>3</v>
      </c>
      <c r="F59" s="59">
        <v>4</v>
      </c>
      <c r="G59" s="10">
        <v>5</v>
      </c>
      <c r="H59" s="10">
        <v>6</v>
      </c>
      <c r="K59" s="6" t="s">
        <v>36</v>
      </c>
      <c r="L59" s="14">
        <f>I58-L60</f>
        <v>15</v>
      </c>
      <c r="M59" s="16">
        <f>SUM(L59:L60)</f>
        <v>15</v>
      </c>
    </row>
    <row r="60" spans="1:15">
      <c r="A60" t="str">
        <f>LEFT(C60,4)</f>
        <v xml:space="preserve">PAC </v>
      </c>
      <c r="B60" s="29" t="s">
        <v>48</v>
      </c>
      <c r="C60" t="s">
        <v>70</v>
      </c>
      <c r="D60" s="10">
        <v>9</v>
      </c>
      <c r="E60" s="10">
        <v>10</v>
      </c>
      <c r="F60" s="10">
        <v>11</v>
      </c>
      <c r="G60" s="10">
        <v>12</v>
      </c>
      <c r="H60" s="10">
        <v>13</v>
      </c>
      <c r="K60" s="6" t="s">
        <v>37</v>
      </c>
      <c r="L60" s="22">
        <f>COUNTIF(A57:A63,"half")</f>
        <v>0</v>
      </c>
      <c r="N60" s="27"/>
    </row>
    <row r="61" spans="1:15">
      <c r="A61" t="str">
        <f>LEFT(C61,4)</f>
        <v>Dece</v>
      </c>
      <c r="B61" s="77" t="s">
        <v>117</v>
      </c>
      <c r="C61" s="31" t="s">
        <v>55</v>
      </c>
      <c r="D61" s="10">
        <v>16</v>
      </c>
      <c r="E61" s="10">
        <v>17</v>
      </c>
      <c r="F61" s="10">
        <v>18</v>
      </c>
      <c r="G61" s="10">
        <v>19</v>
      </c>
      <c r="H61" s="65">
        <v>20</v>
      </c>
      <c r="N61" s="24"/>
    </row>
    <row r="62" spans="1:15">
      <c r="D62" s="65">
        <v>23</v>
      </c>
      <c r="E62" s="57">
        <v>24</v>
      </c>
      <c r="F62" s="57">
        <v>25</v>
      </c>
      <c r="G62" s="57">
        <v>26</v>
      </c>
      <c r="H62" s="57">
        <v>27</v>
      </c>
      <c r="I62" s="10"/>
    </row>
    <row r="63" spans="1:15">
      <c r="D63" s="57">
        <v>30</v>
      </c>
      <c r="E63" s="57">
        <v>31</v>
      </c>
      <c r="F63" s="10"/>
      <c r="G63" s="10"/>
      <c r="H63" s="10"/>
    </row>
    <row r="66" spans="1:14">
      <c r="D66" s="1" t="s">
        <v>4</v>
      </c>
      <c r="N66" s="27"/>
    </row>
    <row r="67" spans="1:14">
      <c r="B67" s="29"/>
      <c r="C67" s="29">
        <v>2020</v>
      </c>
      <c r="D67" s="8" t="s">
        <v>8</v>
      </c>
      <c r="E67" s="8" t="s">
        <v>9</v>
      </c>
      <c r="F67" s="8" t="s">
        <v>10</v>
      </c>
      <c r="G67" s="8" t="s">
        <v>11</v>
      </c>
      <c r="H67" s="8" t="s">
        <v>12</v>
      </c>
      <c r="I67" s="14">
        <v>21</v>
      </c>
      <c r="J67" s="13" t="s">
        <v>35</v>
      </c>
    </row>
    <row r="68" spans="1:14">
      <c r="B68" s="30" t="s">
        <v>25</v>
      </c>
      <c r="C68" s="29"/>
      <c r="D68"/>
      <c r="E68" s="64"/>
      <c r="F68" s="53">
        <v>1</v>
      </c>
      <c r="G68" s="18">
        <v>2</v>
      </c>
      <c r="H68" s="18">
        <v>3</v>
      </c>
      <c r="J68" s="25"/>
      <c r="K68" s="6" t="s">
        <v>36</v>
      </c>
      <c r="L68" s="14">
        <f>I67-L69</f>
        <v>20</v>
      </c>
      <c r="M68" s="16">
        <f>SUM(L68:L69)</f>
        <v>21</v>
      </c>
      <c r="N68" s="23"/>
    </row>
    <row r="69" spans="1:14">
      <c r="A69" t="str">
        <f>LEFT(C69,4)</f>
        <v xml:space="preserve">New </v>
      </c>
      <c r="B69" s="45" t="s">
        <v>88</v>
      </c>
      <c r="C69" s="31" t="s">
        <v>42</v>
      </c>
      <c r="D69" s="18">
        <v>6</v>
      </c>
      <c r="E69" s="18">
        <v>7</v>
      </c>
      <c r="F69" s="18">
        <v>8</v>
      </c>
      <c r="G69" s="18">
        <v>9</v>
      </c>
      <c r="H69" s="18">
        <v>10</v>
      </c>
      <c r="J69" s="25"/>
      <c r="K69" s="6" t="s">
        <v>37</v>
      </c>
      <c r="L69" s="22">
        <f>COUNTIF(A66:A72,"half")</f>
        <v>1</v>
      </c>
    </row>
    <row r="70" spans="1:14">
      <c r="A70" t="str">
        <f>LEFT(C71,4)</f>
        <v>Half</v>
      </c>
      <c r="B70" s="9" t="s">
        <v>115</v>
      </c>
      <c r="C70" s="9" t="s">
        <v>116</v>
      </c>
      <c r="D70" s="18">
        <v>13</v>
      </c>
      <c r="E70" s="18">
        <v>14</v>
      </c>
      <c r="F70" s="69">
        <v>15</v>
      </c>
      <c r="G70" s="18">
        <v>16</v>
      </c>
      <c r="H70" s="18">
        <v>17</v>
      </c>
      <c r="J70" s="25"/>
      <c r="L70" s="15"/>
    </row>
    <row r="71" spans="1:14">
      <c r="A71" t="str">
        <f>LEFT(C72,4)</f>
        <v>Mart</v>
      </c>
      <c r="B71" t="s">
        <v>89</v>
      </c>
      <c r="C71" t="s">
        <v>64</v>
      </c>
      <c r="D71" s="53">
        <v>20</v>
      </c>
      <c r="E71" s="18">
        <v>21</v>
      </c>
      <c r="F71" s="60">
        <v>22</v>
      </c>
      <c r="G71" s="18">
        <v>23</v>
      </c>
      <c r="H71" s="18">
        <v>24</v>
      </c>
    </row>
    <row r="72" spans="1:14">
      <c r="A72" t="str">
        <f>LEFT(C73,4)</f>
        <v>Café</v>
      </c>
      <c r="B72" s="63" t="s">
        <v>90</v>
      </c>
      <c r="C72" s="31" t="s">
        <v>43</v>
      </c>
      <c r="D72" s="64">
        <v>27</v>
      </c>
      <c r="E72" s="64">
        <v>28</v>
      </c>
      <c r="F72" s="64">
        <v>29</v>
      </c>
      <c r="G72" s="18">
        <v>30</v>
      </c>
      <c r="H72" s="18">
        <v>31</v>
      </c>
      <c r="I72" s="34"/>
      <c r="J72" s="3"/>
    </row>
    <row r="73" spans="1:14">
      <c r="A73" t="str">
        <f>LEFT(C74,4)</f>
        <v xml:space="preserve">PAC </v>
      </c>
      <c r="B73" s="45" t="s">
        <v>100</v>
      </c>
      <c r="C73" s="32" t="s">
        <v>69</v>
      </c>
      <c r="D73" s="18"/>
      <c r="E73" s="18"/>
      <c r="F73" s="18"/>
      <c r="G73" s="18"/>
      <c r="H73" s="18"/>
      <c r="J73" s="3"/>
    </row>
    <row r="74" spans="1:14">
      <c r="B74" s="45" t="s">
        <v>100</v>
      </c>
      <c r="C74" s="32" t="s">
        <v>70</v>
      </c>
    </row>
    <row r="75" spans="1:14">
      <c r="D75" s="1" t="s">
        <v>13</v>
      </c>
    </row>
    <row r="76" spans="1:14">
      <c r="B76" s="29"/>
      <c r="C76" s="29"/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14">
        <v>15</v>
      </c>
      <c r="J76" s="13" t="s">
        <v>35</v>
      </c>
    </row>
    <row r="77" spans="1:14">
      <c r="B77" s="30" t="s">
        <v>26</v>
      </c>
      <c r="C77" s="29"/>
      <c r="D77" s="18">
        <v>3</v>
      </c>
      <c r="E77" s="18">
        <v>4</v>
      </c>
      <c r="F77" s="18">
        <v>5</v>
      </c>
      <c r="G77" s="18">
        <v>6</v>
      </c>
      <c r="H77" s="18">
        <v>7</v>
      </c>
      <c r="I77" s="11"/>
      <c r="K77" s="6" t="s">
        <v>38</v>
      </c>
      <c r="L77" s="14">
        <f>I76-L78</f>
        <v>15</v>
      </c>
      <c r="M77" s="16">
        <f>SUM(L77:L78)</f>
        <v>15</v>
      </c>
    </row>
    <row r="78" spans="1:14">
      <c r="A78" t="str">
        <f>LEFT(C78,4)</f>
        <v xml:space="preserve">PAC </v>
      </c>
      <c r="B78" s="29" t="s">
        <v>63</v>
      </c>
      <c r="C78" t="s">
        <v>70</v>
      </c>
      <c r="D78" s="18">
        <v>10</v>
      </c>
      <c r="E78" s="18">
        <v>11</v>
      </c>
      <c r="F78" s="60">
        <v>12</v>
      </c>
      <c r="G78" s="18">
        <v>13</v>
      </c>
      <c r="H78" s="64">
        <v>14</v>
      </c>
      <c r="I78" s="11"/>
      <c r="K78" s="6" t="s">
        <v>37</v>
      </c>
      <c r="L78" s="22">
        <f>COUNTIF(A75:A81,"half")</f>
        <v>0</v>
      </c>
    </row>
    <row r="79" spans="1:14">
      <c r="A79" t="str">
        <f>LEFT(C79,4)</f>
        <v>Febr</v>
      </c>
      <c r="B79" s="45" t="s">
        <v>91</v>
      </c>
      <c r="C79" s="45" t="s">
        <v>66</v>
      </c>
      <c r="D79" s="56">
        <v>17</v>
      </c>
      <c r="E79" s="56">
        <v>18</v>
      </c>
      <c r="F79" s="56">
        <v>19</v>
      </c>
      <c r="G79" s="56">
        <v>20</v>
      </c>
      <c r="H79" s="56">
        <v>21</v>
      </c>
      <c r="I79" s="11"/>
    </row>
    <row r="80" spans="1:14">
      <c r="D80" s="18">
        <v>24</v>
      </c>
      <c r="E80" s="18">
        <v>25</v>
      </c>
      <c r="F80" s="18">
        <v>26</v>
      </c>
      <c r="G80" s="18">
        <v>27</v>
      </c>
      <c r="H80" s="18">
        <v>28</v>
      </c>
      <c r="I80" s="11"/>
    </row>
    <row r="83" spans="1:13">
      <c r="B83" s="29"/>
      <c r="C83" s="29"/>
      <c r="D83" s="1" t="s">
        <v>14</v>
      </c>
    </row>
    <row r="84" spans="1:13">
      <c r="D84" s="8" t="s">
        <v>8</v>
      </c>
      <c r="E84" s="8" t="s">
        <v>9</v>
      </c>
      <c r="F84" s="8" t="s">
        <v>10</v>
      </c>
      <c r="G84" s="8" t="s">
        <v>11</v>
      </c>
      <c r="H84" s="8" t="s">
        <v>12</v>
      </c>
      <c r="I84" s="14">
        <v>22</v>
      </c>
      <c r="J84" s="13" t="s">
        <v>35</v>
      </c>
    </row>
    <row r="85" spans="1:13">
      <c r="B85" s="30" t="s">
        <v>27</v>
      </c>
      <c r="C85" s="29"/>
      <c r="D85" s="18">
        <v>2</v>
      </c>
      <c r="E85" s="18">
        <v>3</v>
      </c>
      <c r="F85" s="18">
        <v>4</v>
      </c>
      <c r="G85" s="18">
        <v>5</v>
      </c>
      <c r="H85" s="18">
        <v>6</v>
      </c>
      <c r="K85" s="6" t="s">
        <v>38</v>
      </c>
      <c r="L85" s="14">
        <f>I84-L86</f>
        <v>21</v>
      </c>
      <c r="M85" s="16">
        <f>SUM(L85:L86)</f>
        <v>22</v>
      </c>
    </row>
    <row r="86" spans="1:13">
      <c r="A86" t="str">
        <f>LEFT(C86,4)</f>
        <v>Half</v>
      </c>
      <c r="B86" s="45" t="s">
        <v>92</v>
      </c>
      <c r="C86" s="29" t="s">
        <v>65</v>
      </c>
      <c r="D86" s="18">
        <v>9</v>
      </c>
      <c r="E86" s="18">
        <v>10</v>
      </c>
      <c r="F86" s="54">
        <v>11</v>
      </c>
      <c r="G86" s="18">
        <v>12</v>
      </c>
      <c r="H86" s="18">
        <v>13</v>
      </c>
      <c r="K86" s="6" t="s">
        <v>37</v>
      </c>
      <c r="L86" s="22">
        <f>COUNTIF(A83:A89,"half")</f>
        <v>1</v>
      </c>
    </row>
    <row r="87" spans="1:13">
      <c r="A87" t="str">
        <f>LEFT(C87,4)</f>
        <v>Term</v>
      </c>
      <c r="B87" t="s">
        <v>106</v>
      </c>
      <c r="C87" t="s">
        <v>72</v>
      </c>
      <c r="D87" s="18">
        <v>16</v>
      </c>
      <c r="E87" s="18">
        <v>17</v>
      </c>
      <c r="F87" s="60">
        <v>18</v>
      </c>
      <c r="G87" s="18">
        <v>19</v>
      </c>
      <c r="H87" s="18">
        <v>20</v>
      </c>
    </row>
    <row r="88" spans="1:13">
      <c r="A88" t="str">
        <f>LEFT(C88,4)</f>
        <v xml:space="preserve">PAC </v>
      </c>
      <c r="B88" s="45" t="s">
        <v>93</v>
      </c>
      <c r="C88" t="s">
        <v>70</v>
      </c>
      <c r="D88" s="18">
        <v>23</v>
      </c>
      <c r="E88" s="18">
        <v>24</v>
      </c>
      <c r="F88" s="18">
        <v>25</v>
      </c>
      <c r="G88" s="18">
        <v>26</v>
      </c>
      <c r="H88" s="18">
        <v>27</v>
      </c>
    </row>
    <row r="89" spans="1:13">
      <c r="B89" s="31"/>
      <c r="C89" s="31"/>
      <c r="D89" s="10">
        <v>30</v>
      </c>
      <c r="E89" s="10">
        <v>31</v>
      </c>
      <c r="F89" s="10"/>
      <c r="G89" s="10"/>
      <c r="H89" s="10"/>
    </row>
    <row r="91" spans="1:13">
      <c r="B91" s="31"/>
      <c r="C91" s="29"/>
      <c r="D91" s="10"/>
      <c r="E91" s="10"/>
      <c r="F91" s="10"/>
      <c r="G91" s="10"/>
      <c r="H91" s="10"/>
    </row>
    <row r="92" spans="1:13">
      <c r="D92" s="1" t="s">
        <v>15</v>
      </c>
    </row>
    <row r="93" spans="1:13">
      <c r="D93" s="8" t="s">
        <v>8</v>
      </c>
      <c r="E93" s="8" t="s">
        <v>9</v>
      </c>
      <c r="F93" s="8" t="s">
        <v>10</v>
      </c>
      <c r="G93" s="8" t="s">
        <v>11</v>
      </c>
      <c r="H93" s="8" t="s">
        <v>12</v>
      </c>
      <c r="I93" s="14">
        <v>17</v>
      </c>
      <c r="J93" s="13" t="s">
        <v>35</v>
      </c>
    </row>
    <row r="94" spans="1:13">
      <c r="B94" s="30" t="s">
        <v>28</v>
      </c>
      <c r="C94" s="29"/>
      <c r="D94" s="18"/>
      <c r="E94" s="18"/>
      <c r="F94" s="18">
        <v>1</v>
      </c>
      <c r="G94" s="18">
        <v>2</v>
      </c>
      <c r="H94" s="18">
        <v>3</v>
      </c>
      <c r="I94" s="34"/>
      <c r="K94" s="6" t="s">
        <v>38</v>
      </c>
      <c r="L94" s="14">
        <f>I93-L95</f>
        <v>16</v>
      </c>
      <c r="M94" s="16">
        <f>SUM(L94:L95)</f>
        <v>17</v>
      </c>
    </row>
    <row r="95" spans="1:13">
      <c r="A95" t="str">
        <f>LEFT(C95,4)</f>
        <v>Half</v>
      </c>
      <c r="B95" s="45" t="s">
        <v>95</v>
      </c>
      <c r="C95" t="s">
        <v>64</v>
      </c>
      <c r="D95" s="18">
        <v>6</v>
      </c>
      <c r="E95" s="18">
        <v>7</v>
      </c>
      <c r="F95" s="18">
        <v>8</v>
      </c>
      <c r="G95" s="18">
        <v>9</v>
      </c>
      <c r="H95" s="64">
        <v>10</v>
      </c>
      <c r="K95" s="6" t="s">
        <v>37</v>
      </c>
      <c r="L95" s="22">
        <f>COUNTIF(A92:A98,"half")</f>
        <v>1</v>
      </c>
    </row>
    <row r="96" spans="1:13">
      <c r="A96" t="str">
        <f>LEFT(C96,4)</f>
        <v>Apri</v>
      </c>
      <c r="B96" t="s">
        <v>96</v>
      </c>
      <c r="C96" t="s">
        <v>73</v>
      </c>
      <c r="D96" s="64">
        <v>13</v>
      </c>
      <c r="E96" s="64">
        <v>14</v>
      </c>
      <c r="F96" s="64">
        <v>15</v>
      </c>
      <c r="G96" s="64">
        <v>16</v>
      </c>
      <c r="H96" s="69">
        <v>17</v>
      </c>
    </row>
    <row r="97" spans="1:15">
      <c r="A97" t="str">
        <f>LEFT(C97,4)</f>
        <v>Café</v>
      </c>
      <c r="B97" t="s">
        <v>94</v>
      </c>
      <c r="C97" t="s">
        <v>69</v>
      </c>
      <c r="D97" s="70">
        <v>20</v>
      </c>
      <c r="E97" s="70">
        <v>21</v>
      </c>
      <c r="F97" s="70">
        <v>22</v>
      </c>
      <c r="G97" s="70">
        <v>23</v>
      </c>
      <c r="H97" s="70">
        <v>24</v>
      </c>
    </row>
    <row r="98" spans="1:15">
      <c r="A98" t="str">
        <f>LEFT(C98,4)</f>
        <v xml:space="preserve">PAC </v>
      </c>
      <c r="B98" t="s">
        <v>94</v>
      </c>
      <c r="C98" t="s">
        <v>70</v>
      </c>
      <c r="D98" s="18">
        <v>27</v>
      </c>
      <c r="E98" s="18">
        <v>28</v>
      </c>
      <c r="F98" s="60">
        <v>29</v>
      </c>
      <c r="G98" s="18">
        <v>30</v>
      </c>
      <c r="H98" s="18"/>
    </row>
    <row r="100" spans="1:15">
      <c r="B100" s="29"/>
      <c r="C100" s="29"/>
      <c r="D100" s="1" t="s">
        <v>16</v>
      </c>
    </row>
    <row r="101" spans="1:15">
      <c r="B101" s="29"/>
      <c r="C101" s="29"/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14">
        <v>20</v>
      </c>
      <c r="J101" s="13" t="s">
        <v>35</v>
      </c>
    </row>
    <row r="102" spans="1:15">
      <c r="B102" s="30" t="s">
        <v>29</v>
      </c>
      <c r="C102" s="29"/>
      <c r="D102" s="18"/>
      <c r="E102" s="18"/>
      <c r="F102" s="18"/>
      <c r="G102" s="18"/>
      <c r="H102" s="18">
        <v>1</v>
      </c>
      <c r="I102" s="11"/>
      <c r="K102" s="6" t="s">
        <v>38</v>
      </c>
      <c r="L102" s="14">
        <f>I101-L103</f>
        <v>20</v>
      </c>
      <c r="M102" s="16">
        <f>SUM(L102:L103)</f>
        <v>20</v>
      </c>
    </row>
    <row r="103" spans="1:15">
      <c r="A103" t="str">
        <f>LEFT(C103,4)</f>
        <v xml:space="preserve">PAC </v>
      </c>
      <c r="B103" t="s">
        <v>75</v>
      </c>
      <c r="C103" t="s">
        <v>70</v>
      </c>
      <c r="D103" s="18">
        <v>4</v>
      </c>
      <c r="E103" s="18">
        <v>5</v>
      </c>
      <c r="F103" s="18">
        <v>6</v>
      </c>
      <c r="G103" s="18">
        <v>7</v>
      </c>
      <c r="H103" s="18">
        <v>8</v>
      </c>
      <c r="I103" s="11"/>
      <c r="K103" s="6" t="s">
        <v>37</v>
      </c>
      <c r="L103" s="22">
        <f>COUNTIF(A100:A106,"half")</f>
        <v>0</v>
      </c>
    </row>
    <row r="104" spans="1:15">
      <c r="A104" t="str">
        <f>LEFT(C104,4)</f>
        <v>Memo</v>
      </c>
      <c r="B104" s="45" t="s">
        <v>97</v>
      </c>
      <c r="C104" s="29" t="s">
        <v>74</v>
      </c>
      <c r="D104" s="18">
        <v>11</v>
      </c>
      <c r="E104" s="18">
        <v>12</v>
      </c>
      <c r="F104" s="18">
        <v>13</v>
      </c>
      <c r="G104" s="18">
        <v>14</v>
      </c>
      <c r="H104" s="18">
        <v>15</v>
      </c>
      <c r="I104" s="11"/>
      <c r="O104" s="29"/>
    </row>
    <row r="105" spans="1:15">
      <c r="B105" s="31"/>
      <c r="C105" s="29"/>
      <c r="D105" s="18">
        <v>18</v>
      </c>
      <c r="E105" s="18">
        <v>19</v>
      </c>
      <c r="F105" s="60">
        <v>20</v>
      </c>
      <c r="G105" s="18">
        <v>21</v>
      </c>
      <c r="H105" s="18">
        <v>22</v>
      </c>
      <c r="I105" s="11"/>
    </row>
    <row r="106" spans="1:15">
      <c r="B106" s="31"/>
      <c r="C106" s="31"/>
      <c r="D106" s="70">
        <v>25</v>
      </c>
      <c r="E106" s="18">
        <v>26</v>
      </c>
      <c r="F106" s="18">
        <v>27</v>
      </c>
      <c r="G106" s="18">
        <v>28</v>
      </c>
      <c r="H106" s="18">
        <v>29</v>
      </c>
      <c r="I106" s="11"/>
    </row>
    <row r="107" spans="1:15">
      <c r="D107" s="10"/>
      <c r="E107" s="10"/>
      <c r="F107" s="10"/>
      <c r="G107" s="10"/>
      <c r="H107" s="10"/>
      <c r="I107" s="11"/>
    </row>
    <row r="108" spans="1:15">
      <c r="D108" s="1" t="s">
        <v>17</v>
      </c>
    </row>
    <row r="109" spans="1:15">
      <c r="D109" s="8" t="s">
        <v>8</v>
      </c>
      <c r="E109" s="8" t="s">
        <v>9</v>
      </c>
      <c r="F109" s="8" t="s">
        <v>10</v>
      </c>
      <c r="G109" s="8" t="s">
        <v>11</v>
      </c>
      <c r="H109" s="8" t="s">
        <v>12</v>
      </c>
      <c r="I109" s="14">
        <v>12</v>
      </c>
      <c r="J109" s="13" t="s">
        <v>35</v>
      </c>
    </row>
    <row r="110" spans="1:15">
      <c r="B110" s="30" t="s">
        <v>30</v>
      </c>
      <c r="C110" s="29"/>
      <c r="D110" s="18">
        <v>1</v>
      </c>
      <c r="E110" s="18">
        <v>2</v>
      </c>
      <c r="F110" s="18">
        <v>3</v>
      </c>
      <c r="G110" s="18">
        <v>6</v>
      </c>
      <c r="H110" s="18">
        <v>5</v>
      </c>
      <c r="I110" s="11"/>
      <c r="K110" s="6" t="s">
        <v>38</v>
      </c>
      <c r="L110" s="14">
        <f>I109-L111</f>
        <v>11</v>
      </c>
      <c r="M110" s="16">
        <f>SUM(L110:L111)</f>
        <v>12</v>
      </c>
    </row>
    <row r="111" spans="1:15">
      <c r="A111" t="str">
        <f>LEFT(C111,4)</f>
        <v>Grad</v>
      </c>
      <c r="B111" s="9" t="s">
        <v>112</v>
      </c>
      <c r="C111" s="9" t="s">
        <v>111</v>
      </c>
      <c r="D111" s="18">
        <v>8</v>
      </c>
      <c r="E111" s="18">
        <v>9</v>
      </c>
      <c r="F111" s="18">
        <v>10</v>
      </c>
      <c r="G111" s="18">
        <v>11</v>
      </c>
      <c r="H111" s="18">
        <v>12</v>
      </c>
      <c r="I111" s="35"/>
      <c r="K111" s="6" t="s">
        <v>37</v>
      </c>
      <c r="L111" s="22">
        <f>COUNTIF(A108:A114,"half")</f>
        <v>1</v>
      </c>
    </row>
    <row r="112" spans="1:15" ht="14">
      <c r="A112" t="str">
        <f>LEFT(C112,4)</f>
        <v>Half</v>
      </c>
      <c r="B112" s="73" t="s">
        <v>108</v>
      </c>
      <c r="C112" t="s">
        <v>67</v>
      </c>
      <c r="D112" s="75">
        <v>15</v>
      </c>
      <c r="E112" s="76">
        <v>16</v>
      </c>
      <c r="F112" s="64">
        <v>17</v>
      </c>
      <c r="G112" s="18">
        <v>18</v>
      </c>
      <c r="H112" s="18">
        <v>19</v>
      </c>
      <c r="I112" s="11"/>
    </row>
    <row r="113" spans="2:17">
      <c r="B113" s="31"/>
      <c r="C113" s="37"/>
      <c r="D113" s="62">
        <v>22</v>
      </c>
      <c r="E113" s="18">
        <v>23</v>
      </c>
      <c r="F113" s="18">
        <v>24</v>
      </c>
      <c r="G113" s="18">
        <v>25</v>
      </c>
      <c r="H113" s="18">
        <v>26</v>
      </c>
      <c r="I113" s="11"/>
    </row>
    <row r="114" spans="2:17">
      <c r="C114" s="32"/>
      <c r="D114" s="10"/>
      <c r="E114" s="10"/>
      <c r="F114" s="10"/>
      <c r="G114" s="10"/>
      <c r="H114" s="10"/>
      <c r="I114" s="11"/>
    </row>
    <row r="115" spans="2:17">
      <c r="B115" s="31"/>
      <c r="C115" s="30"/>
    </row>
    <row r="116" spans="2:17">
      <c r="O116" s="78" t="s">
        <v>113</v>
      </c>
      <c r="P116" s="78"/>
      <c r="Q116" s="14">
        <f>L110+L102+L94+L85+L77+L68+L59+L49+L41+L32+L23+L14</f>
        <v>191</v>
      </c>
    </row>
    <row r="117" spans="2:17">
      <c r="B117" s="61" t="s">
        <v>98</v>
      </c>
      <c r="C117" s="29"/>
      <c r="O117" s="78" t="s">
        <v>114</v>
      </c>
      <c r="P117" s="78"/>
      <c r="Q117" s="14">
        <f>L111+L103+L95+L86+L78+L69+L60+L50+L42+L33+L24+L15</f>
        <v>11</v>
      </c>
    </row>
    <row r="118" spans="2:17">
      <c r="B118" s="37" t="s">
        <v>31</v>
      </c>
      <c r="C118" s="29"/>
      <c r="O118" s="14"/>
      <c r="P118" s="6"/>
      <c r="Q118" s="14">
        <f>Q117+Q116</f>
        <v>202</v>
      </c>
    </row>
    <row r="119" spans="2:17" ht="12.75" customHeight="1">
      <c r="B119" s="82" t="s">
        <v>33</v>
      </c>
      <c r="C119" s="82"/>
      <c r="D119" s="82"/>
      <c r="E119" s="82"/>
      <c r="F119" s="82"/>
      <c r="G119" s="22"/>
      <c r="H119" s="22"/>
      <c r="I119" s="22"/>
      <c r="J119" s="22"/>
      <c r="O119" s="14"/>
      <c r="P119" s="6"/>
      <c r="Q119" s="14" t="str">
        <f>IF(202-Q118=202-SUM(I13:I113),"OK","ERR")</f>
        <v>OK</v>
      </c>
    </row>
    <row r="120" spans="2:17">
      <c r="B120" s="83" t="s">
        <v>53</v>
      </c>
      <c r="C120" s="83"/>
      <c r="D120" s="83"/>
      <c r="E120" s="83"/>
      <c r="F120" s="83"/>
      <c r="G120" s="22"/>
      <c r="H120" s="22"/>
      <c r="I120" s="22"/>
      <c r="J120" s="22"/>
    </row>
    <row r="121" spans="2:17">
      <c r="B121" s="82"/>
      <c r="C121" s="82"/>
      <c r="D121" s="18"/>
      <c r="E121" s="18"/>
      <c r="F121" s="18"/>
      <c r="G121" s="18"/>
      <c r="H121" s="18"/>
      <c r="M121" s="16"/>
    </row>
    <row r="122" spans="2:17">
      <c r="B122" s="31"/>
      <c r="C122" s="29"/>
      <c r="D122" s="18"/>
      <c r="E122" s="18"/>
      <c r="F122" s="18"/>
      <c r="G122" s="18"/>
      <c r="H122" s="18"/>
      <c r="L122" s="15"/>
    </row>
    <row r="123" spans="2:17">
      <c r="B123" s="31"/>
      <c r="C123" s="30"/>
      <c r="D123" s="18"/>
      <c r="E123" s="18"/>
      <c r="F123" s="18"/>
      <c r="G123" s="18"/>
      <c r="H123" s="18"/>
    </row>
    <row r="124" spans="2:17">
      <c r="B124" s="31"/>
      <c r="D124" s="18"/>
      <c r="E124" s="18"/>
      <c r="F124" s="18"/>
      <c r="G124" s="18"/>
      <c r="H124" s="18"/>
    </row>
    <row r="125" spans="2:17">
      <c r="B125" s="31"/>
      <c r="C125" s="32"/>
      <c r="D125" s="18"/>
      <c r="E125" s="18"/>
      <c r="F125" s="18"/>
      <c r="G125" s="18"/>
      <c r="H125" s="18"/>
    </row>
    <row r="126" spans="2:17">
      <c r="B126" s="31"/>
      <c r="C126" s="32"/>
    </row>
    <row r="129" spans="2:13">
      <c r="B129" s="31"/>
      <c r="C129" s="29"/>
      <c r="D129" s="8"/>
      <c r="E129" s="8"/>
      <c r="F129" s="8"/>
      <c r="G129" s="8"/>
      <c r="H129" s="8"/>
      <c r="I129" s="14"/>
      <c r="J129" s="13"/>
    </row>
    <row r="130" spans="2:13">
      <c r="B130" s="30"/>
      <c r="C130" s="29"/>
      <c r="D130" s="18"/>
      <c r="E130" s="18"/>
      <c r="F130" s="18"/>
      <c r="G130" s="18"/>
      <c r="H130" s="18"/>
      <c r="M130" s="16"/>
    </row>
    <row r="131" spans="2:13">
      <c r="B131" s="31"/>
      <c r="C131" s="29"/>
      <c r="D131" s="18"/>
      <c r="E131" s="18"/>
      <c r="F131" s="18"/>
      <c r="G131" s="18"/>
      <c r="H131" s="18"/>
      <c r="L131" s="15"/>
    </row>
    <row r="132" spans="2:13">
      <c r="B132" s="31"/>
      <c r="C132" s="29"/>
      <c r="D132" s="18"/>
      <c r="E132" s="18"/>
      <c r="F132" s="18"/>
      <c r="G132" s="18"/>
      <c r="H132" s="18"/>
      <c r="I132" s="34"/>
    </row>
    <row r="133" spans="2:13">
      <c r="B133" s="31"/>
      <c r="C133" s="29"/>
      <c r="D133" s="18"/>
      <c r="E133" s="18"/>
      <c r="F133" s="18"/>
      <c r="G133" s="18"/>
      <c r="H133" s="18"/>
    </row>
    <row r="134" spans="2:13">
      <c r="B134" s="31"/>
      <c r="C134" s="32"/>
      <c r="D134" s="18"/>
      <c r="E134" s="18"/>
      <c r="F134" s="18"/>
      <c r="G134" s="18"/>
      <c r="H134" s="18"/>
    </row>
    <row r="135" spans="2:13">
      <c r="B135" s="31"/>
      <c r="C135" s="29"/>
      <c r="D135" s="10"/>
      <c r="E135" s="10"/>
      <c r="F135" s="10"/>
      <c r="G135" s="10"/>
      <c r="H135" s="10"/>
    </row>
    <row r="136" spans="2:13">
      <c r="B136" s="31"/>
      <c r="C136" s="30"/>
    </row>
    <row r="137" spans="2:13">
      <c r="B137" s="31"/>
      <c r="D137" s="38"/>
    </row>
    <row r="138" spans="2:13">
      <c r="D138" s="8"/>
      <c r="E138" s="8"/>
      <c r="F138" s="8"/>
      <c r="G138" s="8"/>
      <c r="H138" s="8"/>
      <c r="I138" s="14"/>
      <c r="J138" s="13"/>
    </row>
    <row r="139" spans="2:13">
      <c r="B139" s="40"/>
      <c r="D139" s="50"/>
      <c r="E139" s="18"/>
      <c r="I139" s="19"/>
      <c r="M139" s="16"/>
    </row>
    <row r="140" spans="2:13">
      <c r="L140" s="15"/>
    </row>
    <row r="141" spans="2:13">
      <c r="B141" s="9"/>
      <c r="C141" s="31"/>
    </row>
    <row r="144" spans="2:13">
      <c r="B144" s="31"/>
      <c r="C144" s="31"/>
    </row>
  </sheetData>
  <mergeCells count="12">
    <mergeCell ref="B121:C121"/>
    <mergeCell ref="B119:F119"/>
    <mergeCell ref="B120:F120"/>
    <mergeCell ref="G5:K5"/>
    <mergeCell ref="B10:K10"/>
    <mergeCell ref="O116:P116"/>
    <mergeCell ref="O117:P117"/>
    <mergeCell ref="D3:F3"/>
    <mergeCell ref="D4:F4"/>
    <mergeCell ref="D5:F5"/>
    <mergeCell ref="G3:K3"/>
    <mergeCell ref="G4:K4"/>
  </mergeCells>
  <phoneticPr fontId="1" type="noConversion"/>
  <conditionalFormatting sqref="Q118">
    <cfRule type="cellIs" dxfId="3" priority="3" stopIfTrue="1" operator="notEqual">
      <formula>202</formula>
    </cfRule>
    <cfRule type="expression" dxfId="2" priority="4" stopIfTrue="1">
      <formula>"&gt;&lt;202"</formula>
    </cfRule>
  </conditionalFormatting>
  <conditionalFormatting sqref="C7">
    <cfRule type="cellIs" dxfId="1" priority="1" stopIfTrue="1" operator="notEqual">
      <formula>202</formula>
    </cfRule>
    <cfRule type="expression" dxfId="0" priority="2" stopIfTrue="1">
      <formula>"&gt;&lt;202"</formula>
    </cfRule>
  </conditionalFormatting>
  <pageMargins left="0.51" right="0.21" top="0.32" bottom="0.27" header="0.26" footer="0.23"/>
  <pageSetup scale="92" fitToHeight="0" orientation="portrait"/>
  <headerFooter alignWithMargins="0"/>
  <rowBreaks count="2" manualBreakCount="2">
    <brk id="63" min="1" max="12" man="1"/>
    <brk id="118" min="1" max="12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workbookViewId="0">
      <selection activeCell="J55" sqref="J55"/>
    </sheetView>
  </sheetViews>
  <sheetFormatPr baseColWidth="10" defaultColWidth="8.83203125" defaultRowHeight="12" x14ac:dyDescent="0"/>
  <cols>
    <col min="1" max="5" width="3.5" style="1" customWidth="1"/>
  </cols>
  <sheetData>
    <row r="1" spans="1:7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</row>
    <row r="2" spans="1:7">
      <c r="A2" s="1">
        <v>1</v>
      </c>
      <c r="B2" s="1">
        <v>2</v>
      </c>
      <c r="C2" s="1">
        <v>3</v>
      </c>
      <c r="D2" s="1">
        <v>4</v>
      </c>
      <c r="E2" s="1">
        <v>5</v>
      </c>
      <c r="G2" t="s">
        <v>5</v>
      </c>
    </row>
    <row r="3" spans="1:7">
      <c r="A3" s="1">
        <v>8</v>
      </c>
      <c r="B3" s="1">
        <v>9</v>
      </c>
      <c r="C3" s="1">
        <v>10</v>
      </c>
      <c r="D3" s="1">
        <v>11</v>
      </c>
      <c r="E3" s="1">
        <v>12</v>
      </c>
    </row>
    <row r="4" spans="1:7">
      <c r="A4" s="1">
        <v>15</v>
      </c>
      <c r="B4" s="1">
        <v>16</v>
      </c>
      <c r="C4" s="1">
        <v>17</v>
      </c>
      <c r="D4" s="1">
        <v>18</v>
      </c>
      <c r="E4" s="1">
        <v>19</v>
      </c>
    </row>
    <row r="5" spans="1:7">
      <c r="A5" s="1">
        <v>22</v>
      </c>
      <c r="B5" s="1">
        <v>23</v>
      </c>
      <c r="C5" s="1">
        <v>24</v>
      </c>
      <c r="D5" s="1">
        <v>25</v>
      </c>
      <c r="E5" s="1">
        <v>26</v>
      </c>
    </row>
    <row r="6" spans="1:7">
      <c r="A6" s="1">
        <v>29</v>
      </c>
      <c r="B6" s="1">
        <v>30</v>
      </c>
      <c r="C6" s="1">
        <v>31</v>
      </c>
    </row>
    <row r="7" spans="1:7">
      <c r="A7" s="2"/>
      <c r="B7" s="2"/>
      <c r="C7" s="2"/>
      <c r="D7" s="2"/>
      <c r="E7" s="2"/>
    </row>
    <row r="8" spans="1:7">
      <c r="A8" s="1" t="s">
        <v>8</v>
      </c>
      <c r="B8" s="1" t="s">
        <v>9</v>
      </c>
      <c r="C8" s="1" t="s">
        <v>10</v>
      </c>
      <c r="D8" s="1" t="s">
        <v>11</v>
      </c>
      <c r="E8" s="1" t="s">
        <v>12</v>
      </c>
    </row>
    <row r="9" spans="1:7">
      <c r="B9" s="1">
        <v>1</v>
      </c>
      <c r="C9" s="1">
        <v>2</v>
      </c>
      <c r="D9" s="1">
        <v>3</v>
      </c>
      <c r="E9" s="1">
        <v>4</v>
      </c>
    </row>
    <row r="10" spans="1:7">
      <c r="A10" s="1">
        <v>7</v>
      </c>
      <c r="B10" s="1">
        <v>8</v>
      </c>
      <c r="C10" s="1">
        <v>9</v>
      </c>
      <c r="D10" s="1">
        <v>10</v>
      </c>
      <c r="E10" s="1">
        <v>11</v>
      </c>
    </row>
    <row r="11" spans="1:7">
      <c r="A11" s="1">
        <v>14</v>
      </c>
      <c r="B11" s="1">
        <v>15</v>
      </c>
      <c r="C11" s="1">
        <v>16</v>
      </c>
      <c r="D11" s="1">
        <v>17</v>
      </c>
      <c r="E11" s="1">
        <v>18</v>
      </c>
    </row>
    <row r="12" spans="1:7">
      <c r="A12" s="1">
        <v>21</v>
      </c>
      <c r="B12" s="1">
        <v>22</v>
      </c>
      <c r="C12" s="1">
        <v>23</v>
      </c>
      <c r="D12" s="1">
        <v>24</v>
      </c>
      <c r="E12" s="1">
        <v>25</v>
      </c>
    </row>
    <row r="13" spans="1:7">
      <c r="A13" s="1">
        <v>28</v>
      </c>
      <c r="B13" s="1">
        <v>29</v>
      </c>
      <c r="C13" s="1">
        <v>30</v>
      </c>
      <c r="D13" s="1">
        <v>31</v>
      </c>
    </row>
    <row r="14" spans="1:7">
      <c r="A14" s="2"/>
      <c r="B14" s="2"/>
      <c r="C14" s="2"/>
      <c r="D14" s="2"/>
      <c r="E14" s="2"/>
    </row>
    <row r="15" spans="1:7">
      <c r="A15" s="1" t="s">
        <v>8</v>
      </c>
      <c r="B15" s="1" t="s">
        <v>9</v>
      </c>
      <c r="C15" s="1" t="s">
        <v>10</v>
      </c>
      <c r="D15" s="1" t="s">
        <v>11</v>
      </c>
      <c r="E15" s="1" t="s">
        <v>12</v>
      </c>
    </row>
    <row r="16" spans="1:7">
      <c r="C16" s="1">
        <v>1</v>
      </c>
      <c r="D16" s="1">
        <v>2</v>
      </c>
      <c r="E16" s="1">
        <v>3</v>
      </c>
    </row>
    <row r="17" spans="1:5">
      <c r="A17" s="1">
        <v>6</v>
      </c>
      <c r="B17" s="1">
        <v>7</v>
      </c>
      <c r="C17" s="1">
        <v>8</v>
      </c>
      <c r="D17" s="1">
        <v>9</v>
      </c>
      <c r="E17" s="1">
        <v>10</v>
      </c>
    </row>
    <row r="18" spans="1:5">
      <c r="A18" s="1">
        <v>13</v>
      </c>
      <c r="B18" s="1">
        <v>14</v>
      </c>
      <c r="C18" s="1">
        <v>15</v>
      </c>
      <c r="D18" s="1">
        <v>16</v>
      </c>
      <c r="E18" s="1">
        <v>17</v>
      </c>
    </row>
    <row r="19" spans="1:5">
      <c r="A19" s="1">
        <v>20</v>
      </c>
      <c r="B19" s="1">
        <v>21</v>
      </c>
      <c r="C19" s="1">
        <v>22</v>
      </c>
      <c r="D19" s="1">
        <v>23</v>
      </c>
      <c r="E19" s="1">
        <v>24</v>
      </c>
    </row>
    <row r="20" spans="1:5">
      <c r="A20" s="1">
        <v>27</v>
      </c>
      <c r="B20" s="1">
        <v>28</v>
      </c>
      <c r="C20" s="1">
        <v>29</v>
      </c>
      <c r="D20" s="1">
        <v>30</v>
      </c>
    </row>
    <row r="21" spans="1:5">
      <c r="A21" s="2"/>
      <c r="B21" s="2"/>
      <c r="C21" s="2"/>
      <c r="D21" s="2"/>
      <c r="E21" s="2"/>
    </row>
    <row r="22" spans="1:5">
      <c r="A22" s="1" t="s">
        <v>8</v>
      </c>
      <c r="B22" s="1" t="s">
        <v>9</v>
      </c>
      <c r="C22" s="1" t="s">
        <v>10</v>
      </c>
      <c r="D22" s="1" t="s">
        <v>11</v>
      </c>
      <c r="E22" s="1" t="s">
        <v>12</v>
      </c>
    </row>
    <row r="23" spans="1:5">
      <c r="D23" s="1">
        <v>1</v>
      </c>
      <c r="E23" s="1">
        <v>2</v>
      </c>
    </row>
    <row r="24" spans="1:5">
      <c r="A24" s="1">
        <v>5</v>
      </c>
      <c r="B24" s="1">
        <v>6</v>
      </c>
      <c r="C24" s="1">
        <v>7</v>
      </c>
      <c r="D24" s="1">
        <v>8</v>
      </c>
      <c r="E24" s="1">
        <v>9</v>
      </c>
    </row>
    <row r="25" spans="1:5">
      <c r="A25" s="1">
        <v>12</v>
      </c>
      <c r="B25" s="1">
        <v>13</v>
      </c>
      <c r="C25" s="1">
        <v>14</v>
      </c>
      <c r="D25" s="1">
        <v>15</v>
      </c>
      <c r="E25" s="1">
        <v>16</v>
      </c>
    </row>
    <row r="26" spans="1:5">
      <c r="A26" s="1">
        <v>19</v>
      </c>
      <c r="B26" s="1">
        <v>20</v>
      </c>
      <c r="C26" s="1">
        <v>21</v>
      </c>
      <c r="D26" s="1">
        <v>22</v>
      </c>
      <c r="E26" s="1">
        <v>23</v>
      </c>
    </row>
    <row r="27" spans="1:5">
      <c r="A27" s="1">
        <v>26</v>
      </c>
      <c r="B27" s="1">
        <v>27</v>
      </c>
      <c r="C27" s="1">
        <v>28</v>
      </c>
      <c r="D27" s="1">
        <v>29</v>
      </c>
      <c r="E27" s="1">
        <v>30</v>
      </c>
    </row>
    <row r="28" spans="1:5">
      <c r="A28" s="2"/>
      <c r="B28" s="2"/>
      <c r="C28" s="2"/>
      <c r="D28" s="2"/>
      <c r="E28" s="2"/>
    </row>
    <row r="29" spans="1:5">
      <c r="A29" s="1" t="s">
        <v>8</v>
      </c>
      <c r="B29" s="1" t="s">
        <v>9</v>
      </c>
      <c r="C29" s="1" t="s">
        <v>10</v>
      </c>
      <c r="D29" s="1" t="s">
        <v>11</v>
      </c>
      <c r="E29" s="1" t="s">
        <v>12</v>
      </c>
    </row>
    <row r="30" spans="1:5">
      <c r="E30" s="1">
        <v>1</v>
      </c>
    </row>
    <row r="31" spans="1:5">
      <c r="A31" s="1">
        <v>4</v>
      </c>
      <c r="B31" s="1">
        <v>5</v>
      </c>
      <c r="C31" s="1">
        <v>6</v>
      </c>
      <c r="D31" s="1">
        <v>7</v>
      </c>
      <c r="E31" s="1">
        <v>8</v>
      </c>
    </row>
    <row r="32" spans="1:5">
      <c r="A32" s="1">
        <v>11</v>
      </c>
      <c r="B32" s="1">
        <v>12</v>
      </c>
      <c r="C32" s="1">
        <v>13</v>
      </c>
      <c r="D32" s="1">
        <v>14</v>
      </c>
      <c r="E32" s="1">
        <v>15</v>
      </c>
    </row>
    <row r="33" spans="1:7">
      <c r="A33" s="1">
        <v>18</v>
      </c>
      <c r="B33" s="1">
        <v>19</v>
      </c>
      <c r="C33" s="1">
        <v>20</v>
      </c>
      <c r="D33" s="1">
        <v>21</v>
      </c>
      <c r="E33" s="1">
        <v>22</v>
      </c>
    </row>
    <row r="34" spans="1:7">
      <c r="A34" s="1">
        <v>25</v>
      </c>
      <c r="B34" s="1">
        <v>26</v>
      </c>
      <c r="C34" s="1">
        <v>27</v>
      </c>
      <c r="D34" s="1">
        <v>28</v>
      </c>
      <c r="E34" s="1">
        <v>29</v>
      </c>
    </row>
    <row r="35" spans="1:7">
      <c r="A35" s="2"/>
      <c r="B35" s="2"/>
      <c r="C35" s="2"/>
      <c r="D35" s="2"/>
      <c r="E35" s="2"/>
      <c r="G35" t="s">
        <v>6</v>
      </c>
    </row>
    <row r="36" spans="1:7">
      <c r="A36" s="1" t="s">
        <v>8</v>
      </c>
      <c r="B36" s="1" t="s">
        <v>9</v>
      </c>
      <c r="C36" s="1" t="s">
        <v>10</v>
      </c>
      <c r="D36" s="1" t="s">
        <v>11</v>
      </c>
      <c r="E36" s="1" t="s">
        <v>12</v>
      </c>
    </row>
    <row r="37" spans="1:7">
      <c r="A37" s="1">
        <v>2</v>
      </c>
      <c r="B37" s="1">
        <v>3</v>
      </c>
      <c r="C37" s="1">
        <v>4</v>
      </c>
      <c r="D37" s="1">
        <v>5</v>
      </c>
      <c r="E37" s="1">
        <v>6</v>
      </c>
    </row>
    <row r="38" spans="1:7">
      <c r="A38" s="1">
        <v>9</v>
      </c>
      <c r="B38" s="1">
        <v>10</v>
      </c>
      <c r="C38" s="1">
        <v>11</v>
      </c>
      <c r="D38" s="1">
        <v>12</v>
      </c>
      <c r="E38" s="1">
        <v>13</v>
      </c>
    </row>
    <row r="39" spans="1:7">
      <c r="A39" s="1">
        <v>16</v>
      </c>
      <c r="B39" s="1">
        <v>17</v>
      </c>
      <c r="C39" s="1">
        <v>18</v>
      </c>
      <c r="D39" s="1">
        <v>19</v>
      </c>
      <c r="E39" s="1">
        <v>20</v>
      </c>
    </row>
    <row r="40" spans="1:7">
      <c r="A40" s="1">
        <v>23</v>
      </c>
      <c r="B40" s="1">
        <v>24</v>
      </c>
      <c r="C40" s="1">
        <v>25</v>
      </c>
      <c r="D40" s="1">
        <v>26</v>
      </c>
      <c r="E40" s="1">
        <v>27</v>
      </c>
    </row>
    <row r="41" spans="1:7">
      <c r="A41" s="1">
        <v>30</v>
      </c>
      <c r="B41" s="1">
        <v>31</v>
      </c>
    </row>
    <row r="42" spans="1:7">
      <c r="A42" s="2"/>
      <c r="B42" s="2"/>
      <c r="C42" s="2"/>
      <c r="D42" s="2"/>
      <c r="E42" s="2"/>
      <c r="G42" t="s">
        <v>7</v>
      </c>
    </row>
    <row r="43" spans="1:7">
      <c r="A43" s="1" t="s">
        <v>8</v>
      </c>
      <c r="B43" s="1" t="s">
        <v>9</v>
      </c>
      <c r="C43" s="1" t="s">
        <v>10</v>
      </c>
      <c r="D43" s="1" t="s">
        <v>11</v>
      </c>
      <c r="E43" s="1" t="s">
        <v>12</v>
      </c>
    </row>
    <row r="44" spans="1:7">
      <c r="A44" s="1">
        <v>3</v>
      </c>
      <c r="B44" s="1">
        <v>4</v>
      </c>
      <c r="C44" s="1">
        <v>5</v>
      </c>
      <c r="D44" s="1">
        <v>6</v>
      </c>
      <c r="E44" s="1">
        <v>7</v>
      </c>
    </row>
    <row r="45" spans="1:7">
      <c r="A45" s="1">
        <v>10</v>
      </c>
      <c r="B45" s="1">
        <v>11</v>
      </c>
      <c r="C45" s="1">
        <v>12</v>
      </c>
      <c r="D45" s="1">
        <v>13</v>
      </c>
      <c r="E45" s="1">
        <v>14</v>
      </c>
    </row>
    <row r="46" spans="1:7">
      <c r="A46" s="1">
        <v>17</v>
      </c>
      <c r="B46" s="1">
        <v>18</v>
      </c>
      <c r="C46" s="1">
        <v>19</v>
      </c>
      <c r="D46" s="1">
        <v>20</v>
      </c>
      <c r="E46" s="1">
        <v>21</v>
      </c>
    </row>
    <row r="47" spans="1:7">
      <c r="A47" s="1">
        <v>24</v>
      </c>
      <c r="B47" s="1">
        <v>25</v>
      </c>
      <c r="C47" s="1">
        <v>26</v>
      </c>
      <c r="D47" s="1">
        <v>27</v>
      </c>
      <c r="E47" s="1">
        <v>28</v>
      </c>
    </row>
    <row r="48" spans="1:7">
      <c r="A48" s="1">
        <v>31</v>
      </c>
    </row>
    <row r="70" spans="15:15">
      <c r="O70" t="s">
        <v>34</v>
      </c>
    </row>
  </sheetData>
  <phoneticPr fontId="1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2756C311314D46803A31BF30618F78" ma:contentTypeVersion="12" ma:contentTypeDescription="Create a new document." ma:contentTypeScope="" ma:versionID="389d82b6fb177f30f1e0b46765cc464b">
  <xsd:schema xmlns:xsd="http://www.w3.org/2001/XMLSchema" xmlns:xs="http://www.w3.org/2001/XMLSchema" xmlns:p="http://schemas.microsoft.com/office/2006/metadata/properties" xmlns:ns3="45cdfb7a-53cb-43f2-b129-eea1ef618f2e" xmlns:ns4="a785ad58-1d57-4f8a-aa71-77170459bd0d" xmlns:ns5="fc0bc6ed-5c9b-4ad9-be6c-5a22647e7b72" targetNamespace="http://schemas.microsoft.com/office/2006/metadata/properties" ma:root="true" ma:fieldsID="865f3359d28fc8d9aeb780f7db8d80d2" ns3:_="" ns4:_="" ns5:_="">
    <xsd:import namespace="45cdfb7a-53cb-43f2-b129-eea1ef618f2e"/>
    <xsd:import namespace="a785ad58-1d57-4f8a-aa71-77170459bd0d"/>
    <xsd:import namespace="fc0bc6ed-5c9b-4ad9-be6c-5a22647e7b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5:SharedWithDetails" minOccurs="0"/>
                <xsd:element ref="ns5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cdfb7a-53cb-43f2-b129-eea1ef618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5ad58-1d57-4f8a-aa71-77170459b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_x0024_Resources_x003a_core_x002c_SharedWithFieldDisplayName_x003b_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bc6ed-5c9b-4ad9-be6c-5a22647e7b72" elementFormDefault="qualified">
    <xsd:import namespace="http://schemas.microsoft.com/office/2006/documentManagement/types"/>
    <xsd:import namespace="http://schemas.microsoft.com/office/infopath/2007/PartnerControls"/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7C081E-798F-46C8-A3CA-4492141B10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cdfb7a-53cb-43f2-b129-eea1ef618f2e"/>
    <ds:schemaRef ds:uri="a785ad58-1d57-4f8a-aa71-77170459bd0d"/>
    <ds:schemaRef ds:uri="fc0bc6ed-5c9b-4ad9-be6c-5a22647e7b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FB51E0-9EEC-4F74-A2B8-CA797D0464C0}">
  <ds:schemaRefs>
    <ds:schemaRef ds:uri="http://schemas.microsoft.com/office/infopath/2007/PartnerControls"/>
    <ds:schemaRef ds:uri="http://purl.org/dc/terms/"/>
    <ds:schemaRef ds:uri="45cdfb7a-53cb-43f2-b129-eea1ef618f2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fc0bc6ed-5c9b-4ad9-be6c-5a22647e7b72"/>
    <ds:schemaRef ds:uri="a785ad58-1d57-4f8a-aa71-77170459bd0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C927AE9-5935-484C-8AFB-3EE9BAF187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2019-2020</vt:lpstr>
      <vt:lpstr>KEY</vt:lpstr>
    </vt:vector>
  </TitlesOfParts>
  <Company>jri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</dc:creator>
  <cp:lastModifiedBy>Amy Barber</cp:lastModifiedBy>
  <cp:lastPrinted>2019-12-04T16:48:47Z</cp:lastPrinted>
  <dcterms:created xsi:type="dcterms:W3CDTF">2009-12-10T13:34:33Z</dcterms:created>
  <dcterms:modified xsi:type="dcterms:W3CDTF">2019-12-12T15:36:18Z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0x010100FA2756C311314D46803A31BF30618F78</vt:lpwstr>
  </property>
</Properties>
</file>